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1" i="1" l="1"/>
  <c r="F31" i="1"/>
  <c r="G31" i="1"/>
  <c r="H31" i="1"/>
  <c r="I31" i="1"/>
  <c r="J31" i="1"/>
  <c r="K31" i="1"/>
  <c r="E301" i="1" l="1"/>
  <c r="D301" i="1"/>
  <c r="J300" i="1"/>
  <c r="F300" i="1"/>
  <c r="I298" i="1"/>
  <c r="H298" i="1" s="1"/>
  <c r="E298" i="1"/>
  <c r="D298" i="1" s="1"/>
  <c r="I297" i="1"/>
  <c r="H297" i="1" s="1"/>
  <c r="E297" i="1"/>
  <c r="D297" i="1" s="1"/>
  <c r="I294" i="1"/>
  <c r="H294" i="1" s="1"/>
  <c r="E294" i="1"/>
  <c r="D294" i="1" s="1"/>
  <c r="H292" i="1"/>
  <c r="D292" i="1"/>
  <c r="I291" i="1"/>
  <c r="I302" i="1" s="1"/>
  <c r="E291" i="1"/>
  <c r="E302" i="1" s="1"/>
  <c r="K287" i="1"/>
  <c r="J287" i="1"/>
  <c r="I287" i="1"/>
  <c r="H287" i="1"/>
  <c r="G287" i="1"/>
  <c r="F287" i="1"/>
  <c r="E287" i="1"/>
  <c r="D287" i="1"/>
  <c r="K273" i="1"/>
  <c r="J273" i="1"/>
  <c r="I273" i="1"/>
  <c r="I300" i="1" s="1"/>
  <c r="H300" i="1" s="1"/>
  <c r="H273" i="1"/>
  <c r="G273" i="1"/>
  <c r="F273" i="1"/>
  <c r="E273" i="1"/>
  <c r="E300" i="1" s="1"/>
  <c r="D300" i="1" s="1"/>
  <c r="D273" i="1"/>
  <c r="K257" i="1"/>
  <c r="J257" i="1"/>
  <c r="I257" i="1"/>
  <c r="I299" i="1" s="1"/>
  <c r="H299" i="1" s="1"/>
  <c r="H257" i="1"/>
  <c r="G257" i="1"/>
  <c r="F257" i="1"/>
  <c r="E257" i="1"/>
  <c r="E299" i="1" s="1"/>
  <c r="D299" i="1" s="1"/>
  <c r="D257" i="1"/>
  <c r="K253" i="1"/>
  <c r="J253" i="1"/>
  <c r="I253" i="1"/>
  <c r="H253" i="1"/>
  <c r="G253" i="1"/>
  <c r="F253" i="1"/>
  <c r="E253" i="1"/>
  <c r="D253" i="1"/>
  <c r="K230" i="1"/>
  <c r="J230" i="1"/>
  <c r="I230" i="1"/>
  <c r="H230" i="1"/>
  <c r="G230" i="1"/>
  <c r="F230" i="1"/>
  <c r="E230" i="1"/>
  <c r="D230" i="1"/>
  <c r="K226" i="1"/>
  <c r="J226" i="1"/>
  <c r="I226" i="1"/>
  <c r="H226" i="1"/>
  <c r="G226" i="1"/>
  <c r="F226" i="1"/>
  <c r="E226" i="1"/>
  <c r="D226" i="1"/>
  <c r="K217" i="1"/>
  <c r="K274" i="1" s="1"/>
  <c r="K288" i="1" s="1"/>
  <c r="J217" i="1"/>
  <c r="J274" i="1" s="1"/>
  <c r="J288" i="1" s="1"/>
  <c r="I217" i="1"/>
  <c r="I274" i="1" s="1"/>
  <c r="I288" i="1" s="1"/>
  <c r="H217" i="1"/>
  <c r="H274" i="1" s="1"/>
  <c r="G217" i="1"/>
  <c r="G274" i="1" s="1"/>
  <c r="G288" i="1" s="1"/>
  <c r="F217" i="1"/>
  <c r="F295" i="1" s="1"/>
  <c r="E217" i="1"/>
  <c r="E274" i="1" s="1"/>
  <c r="E288" i="1" s="1"/>
  <c r="D217" i="1"/>
  <c r="D274" i="1" s="1"/>
  <c r="L30" i="1"/>
  <c r="L29" i="1"/>
  <c r="H29" i="1"/>
  <c r="D29" i="1"/>
  <c r="H28" i="1"/>
  <c r="H27" i="1" s="1"/>
  <c r="L27" i="1" s="1"/>
  <c r="D28" i="1"/>
  <c r="K27" i="1"/>
  <c r="J27" i="1"/>
  <c r="J295" i="1" s="1"/>
  <c r="I27" i="1"/>
  <c r="G27" i="1"/>
  <c r="F27" i="1"/>
  <c r="E27" i="1"/>
  <c r="D27" i="1"/>
  <c r="H26" i="1"/>
  <c r="L26" i="1" s="1"/>
  <c r="D26" i="1"/>
  <c r="H25" i="1"/>
  <c r="D25" i="1"/>
  <c r="L25" i="1" s="1"/>
  <c r="H24" i="1"/>
  <c r="L24" i="1" s="1"/>
  <c r="D24" i="1"/>
  <c r="H23" i="1"/>
  <c r="D23" i="1"/>
  <c r="L23" i="1" s="1"/>
  <c r="H22" i="1"/>
  <c r="L22" i="1" s="1"/>
  <c r="D22" i="1"/>
  <c r="J21" i="1"/>
  <c r="H21" i="1" s="1"/>
  <c r="L21" i="1" s="1"/>
  <c r="D21" i="1"/>
  <c r="H20" i="1"/>
  <c r="L20" i="1" s="1"/>
  <c r="D20" i="1"/>
  <c r="J19" i="1"/>
  <c r="I19" i="1"/>
  <c r="I301" i="1" s="1"/>
  <c r="H301" i="1" s="1"/>
  <c r="D19" i="1"/>
  <c r="L18" i="1"/>
  <c r="H18" i="1"/>
  <c r="D18" i="1"/>
  <c r="L17" i="1"/>
  <c r="H17" i="1"/>
  <c r="D17" i="1"/>
  <c r="L16" i="1"/>
  <c r="H16" i="1"/>
  <c r="D16" i="1"/>
  <c r="A16" i="1"/>
  <c r="A17" i="1" s="1"/>
  <c r="A18" i="1" s="1"/>
  <c r="A19" i="1" s="1"/>
  <c r="L15" i="1"/>
  <c r="H15" i="1"/>
  <c r="D15" i="1"/>
  <c r="K14" i="1"/>
  <c r="G14" i="1"/>
  <c r="F14" i="1"/>
  <c r="F296" i="1" s="1"/>
  <c r="E14" i="1"/>
  <c r="E296" i="1" s="1"/>
  <c r="D296" i="1" s="1"/>
  <c r="D14" i="1"/>
  <c r="L13" i="1"/>
  <c r="H13" i="1"/>
  <c r="D13" i="1"/>
  <c r="A13" i="1"/>
  <c r="L12" i="1"/>
  <c r="H12" i="1"/>
  <c r="H11" i="1" s="1"/>
  <c r="L11" i="1" s="1"/>
  <c r="D12" i="1"/>
  <c r="K11" i="1"/>
  <c r="J11" i="1"/>
  <c r="I11" i="1"/>
  <c r="I293" i="1" s="1"/>
  <c r="H293" i="1" s="1"/>
  <c r="G11" i="1"/>
  <c r="F11" i="1"/>
  <c r="E11" i="1"/>
  <c r="E293" i="1" s="1"/>
  <c r="D293" i="1" s="1"/>
  <c r="D11" i="1"/>
  <c r="L10" i="1"/>
  <c r="H10" i="1"/>
  <c r="D10" i="1"/>
  <c r="H9" i="1"/>
  <c r="L9" i="1" s="1"/>
  <c r="D9" i="1"/>
  <c r="H8" i="1"/>
  <c r="L8" i="1" s="1"/>
  <c r="D8" i="1"/>
  <c r="D5" i="1" s="1"/>
  <c r="D31" i="1" s="1"/>
  <c r="L7" i="1"/>
  <c r="H7" i="1"/>
  <c r="D7" i="1"/>
  <c r="L6" i="1"/>
  <c r="H6" i="1"/>
  <c r="H5" i="1" s="1"/>
  <c r="D6" i="1"/>
  <c r="K5" i="1"/>
  <c r="J5" i="1"/>
  <c r="I5" i="1"/>
  <c r="G5" i="1"/>
  <c r="F5" i="1"/>
  <c r="E5" i="1"/>
  <c r="L5" i="1" l="1"/>
  <c r="H14" i="1"/>
  <c r="L14" i="1" s="1"/>
  <c r="F302" i="1"/>
  <c r="D288" i="1"/>
  <c r="I14" i="1"/>
  <c r="I296" i="1" s="1"/>
  <c r="F274" i="1"/>
  <c r="F288" i="1" s="1"/>
  <c r="H291" i="1"/>
  <c r="H302" i="1" s="1"/>
  <c r="I295" i="1"/>
  <c r="H295" i="1" s="1"/>
  <c r="J14" i="1"/>
  <c r="J296" i="1" s="1"/>
  <c r="J302" i="1" s="1"/>
  <c r="H19" i="1"/>
  <c r="L19" i="1" s="1"/>
  <c r="E295" i="1"/>
  <c r="D295" i="1" s="1"/>
  <c r="L28" i="1"/>
  <c r="H288" i="1"/>
  <c r="D291" i="1"/>
  <c r="D302" i="1" s="1"/>
  <c r="H296" i="1" l="1"/>
  <c r="L31" i="1"/>
</calcChain>
</file>

<file path=xl/sharedStrings.xml><?xml version="1.0" encoding="utf-8"?>
<sst xmlns="http://schemas.openxmlformats.org/spreadsheetml/2006/main" count="46" uniqueCount="43">
  <si>
    <t>№ п/п</t>
  </si>
  <si>
    <t>Полное официальное наименование муниципального учреждения</t>
  </si>
  <si>
    <t>ИНН</t>
  </si>
  <si>
    <t>Всего штатная численность на 01.01.2019г., ед.+ ставки</t>
  </si>
  <si>
    <t>в том числе</t>
  </si>
  <si>
    <t>Кол-во работающих физических лиц на 01.01.2019г. (чел.)</t>
  </si>
  <si>
    <t>Всего штатная численность на 01.01.2020г., ед.+ ставки</t>
  </si>
  <si>
    <t>Кол-во работающих физических лиц на 01.01.2020г. (чел.)</t>
  </si>
  <si>
    <t>Штатное расписание, ед.</t>
  </si>
  <si>
    <t>Педперсонал по тарификации, ставки</t>
  </si>
  <si>
    <t>город Фокино</t>
  </si>
  <si>
    <t>ОМСУ</t>
  </si>
  <si>
    <t>Администрация города Фокино</t>
  </si>
  <si>
    <t>Контрольно-счетная палата города Фокино</t>
  </si>
  <si>
    <t>Совет народных депутатов города Фокино</t>
  </si>
  <si>
    <t>Финансовое управление администрации города Фокино</t>
  </si>
  <si>
    <t>Комитет по управлению муниципальным имуществом города Фокино</t>
  </si>
  <si>
    <t>Муниципальные казенные учреждения</t>
  </si>
  <si>
    <t>Муниципальное казенное учреждение "Единая дежурно-диспетчерская служба города Фокино"</t>
  </si>
  <si>
    <t>Муниципальное казенное учреждение "Управление социально-культурной сферы  города Фокино"</t>
  </si>
  <si>
    <t>Муниципальные бюджетные учреждения</t>
  </si>
  <si>
    <t>4,78-согласовано №12-02/2859 от 14.10.2019</t>
  </si>
  <si>
    <t>Муниципальное бюджетное дошкольное образовательное учреждение Детский сад  комбинированного вида "Тополек" г. Фокино</t>
  </si>
  <si>
    <t>2,5-согласовано №03-05/1/3686 от 26.12.2019</t>
  </si>
  <si>
    <t>Муниципальное бюджетное дошкольное образовательное учреждение Детский сад  комбинированного вида "Лесная сказка" г. Фокино</t>
  </si>
  <si>
    <t>Муниципальное бюджетное дошкольное образовательное учреждение Детский сад  комбинированного вида "Дельфин" г. Фокино</t>
  </si>
  <si>
    <t>Муниципальное бюджетное дошкольное образовательное учреждение Детский сад  комбинированного вида "Теремок" г. Фокино</t>
  </si>
  <si>
    <t>Муниципальное бюджетное образовательное учреждение "Средняя общеобразовательная школа №1 г. Фокино"</t>
  </si>
  <si>
    <t>Муниципальное бюджетное образовательное учреждение "Фокинская средняя общеобразовательная школа №2"</t>
  </si>
  <si>
    <t>Муниципальное бюджетное образовательное учреждение "Фокинская средняя общеобразовательная школа №3"</t>
  </si>
  <si>
    <t>Муниципальное бюджетное учреждение дополнительного образования Фокинский Центр детского творчества</t>
  </si>
  <si>
    <t>Муниципальное бюджетное учреждение дополнительного образования "детская школа искусств имени М.П. Мусоргского города Фокино"</t>
  </si>
  <si>
    <t>Муниципальное бюджетное учреждение культуры "Библиотека г.Фокино"</t>
  </si>
  <si>
    <t>Муниципальное бюджетное учреждение "Редакция газеты "Фокинский вестник"</t>
  </si>
  <si>
    <t>Муниципальное бюджетное учреждение "Многофункциональный центр предоставления государственных и муниципальных услуг "Мои документы "города Фокино"</t>
  </si>
  <si>
    <t>Муниципальные автономные учреждения</t>
  </si>
  <si>
    <t>Муниципальное автономное учреждение культуры "Культурно-досуговый центр"</t>
  </si>
  <si>
    <t>Муниципальное автономное учреждение  "Учебно-спортивный  центр "Триумф"</t>
  </si>
  <si>
    <t xml:space="preserve">Глава администрации </t>
  </si>
  <si>
    <t>Гришина Н.С.</t>
  </si>
  <si>
    <t>Начальник Финансового управления администрации города Фокино</t>
  </si>
  <si>
    <t>Шеремето А.Т.</t>
  </si>
  <si>
    <t>Информация об общей численности работников муниципальных учреждений и органов местного самоуправления городского округа "город Фокино" 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</si>
</sst>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/>
    <xf numFmtId="0" fontId="3" fillId="4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4" fillId="0" borderId="0" xfId="0" applyFont="1" applyFill="1"/>
    <xf numFmtId="4" fontId="5" fillId="7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3" fillId="7" borderId="2" xfId="0" applyNumberFormat="1" applyFont="1" applyFill="1" applyBorder="1" applyAlignment="1">
      <alignment horizontal="center" vertical="center"/>
    </xf>
    <xf numFmtId="4" fontId="3" fillId="8" borderId="2" xfId="0" applyNumberFormat="1" applyFont="1" applyFill="1" applyBorder="1" applyAlignment="1">
      <alignment horizontal="center" vertical="center"/>
    </xf>
    <xf numFmtId="3" fontId="3" fillId="8" borderId="2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4" fontId="3" fillId="8" borderId="2" xfId="0" applyNumberFormat="1" applyFont="1" applyFill="1" applyBorder="1" applyAlignment="1">
      <alignment horizontal="center"/>
    </xf>
    <xf numFmtId="3" fontId="3" fillId="8" borderId="2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0" fillId="0" borderId="0" xfId="0" applyBorder="1"/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8" borderId="0" xfId="0" applyFont="1" applyFill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4" fontId="3" fillId="9" borderId="2" xfId="0" applyNumberFormat="1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9" borderId="2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" fontId="10" fillId="9" borderId="2" xfId="0" applyNumberFormat="1" applyFont="1" applyFill="1" applyBorder="1" applyAlignment="1">
      <alignment horizontal="center" vertical="center"/>
    </xf>
    <xf numFmtId="3" fontId="10" fillId="9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4" fontId="10" fillId="10" borderId="2" xfId="0" applyNumberFormat="1" applyFont="1" applyFill="1" applyBorder="1" applyAlignment="1">
      <alignment horizontal="center" vertical="center" wrapText="1"/>
    </xf>
    <xf numFmtId="3" fontId="10" fillId="1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6" borderId="5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463"/>
  <sheetViews>
    <sheetView tabSelected="1" workbookViewId="0">
      <selection activeCell="A2" sqref="A2:A3"/>
    </sheetView>
  </sheetViews>
  <sheetFormatPr defaultRowHeight="15" x14ac:dyDescent="0.25"/>
  <cols>
    <col min="2" max="2" width="69.140625" customWidth="1"/>
    <col min="3" max="3" width="16.140625" customWidth="1"/>
    <col min="4" max="4" width="16.42578125" style="51" customWidth="1"/>
    <col min="5" max="5" width="12" style="51" customWidth="1"/>
    <col min="6" max="6" width="11.140625" style="51" customWidth="1"/>
    <col min="7" max="7" width="12.5703125" style="51" customWidth="1"/>
    <col min="8" max="8" width="14.42578125" style="51" customWidth="1"/>
    <col min="9" max="9" width="12" style="51" customWidth="1"/>
    <col min="10" max="10" width="13.140625" style="51" customWidth="1"/>
    <col min="11" max="11" width="14.28515625" style="51" customWidth="1"/>
    <col min="12" max="257" width="9.140625" style="1"/>
    <col min="258" max="258" width="69.140625" style="1" customWidth="1"/>
    <col min="259" max="259" width="16.140625" style="1" customWidth="1"/>
    <col min="260" max="260" width="16.42578125" style="1" customWidth="1"/>
    <col min="261" max="261" width="12" style="1" customWidth="1"/>
    <col min="262" max="262" width="11.140625" style="1" customWidth="1"/>
    <col min="263" max="263" width="12.5703125" style="1" customWidth="1"/>
    <col min="264" max="264" width="14.42578125" style="1" customWidth="1"/>
    <col min="265" max="265" width="12" style="1" customWidth="1"/>
    <col min="266" max="266" width="13.140625" style="1" customWidth="1"/>
    <col min="267" max="267" width="14.28515625" style="1" customWidth="1"/>
    <col min="268" max="513" width="9.140625" style="1"/>
    <col min="514" max="514" width="69.140625" style="1" customWidth="1"/>
    <col min="515" max="515" width="16.140625" style="1" customWidth="1"/>
    <col min="516" max="516" width="16.42578125" style="1" customWidth="1"/>
    <col min="517" max="517" width="12" style="1" customWidth="1"/>
    <col min="518" max="518" width="11.140625" style="1" customWidth="1"/>
    <col min="519" max="519" width="12.5703125" style="1" customWidth="1"/>
    <col min="520" max="520" width="14.42578125" style="1" customWidth="1"/>
    <col min="521" max="521" width="12" style="1" customWidth="1"/>
    <col min="522" max="522" width="13.140625" style="1" customWidth="1"/>
    <col min="523" max="523" width="14.28515625" style="1" customWidth="1"/>
    <col min="524" max="769" width="9.140625" style="1"/>
    <col min="770" max="770" width="69.140625" style="1" customWidth="1"/>
    <col min="771" max="771" width="16.140625" style="1" customWidth="1"/>
    <col min="772" max="772" width="16.42578125" style="1" customWidth="1"/>
    <col min="773" max="773" width="12" style="1" customWidth="1"/>
    <col min="774" max="774" width="11.140625" style="1" customWidth="1"/>
    <col min="775" max="775" width="12.5703125" style="1" customWidth="1"/>
    <col min="776" max="776" width="14.42578125" style="1" customWidth="1"/>
    <col min="777" max="777" width="12" style="1" customWidth="1"/>
    <col min="778" max="778" width="13.140625" style="1" customWidth="1"/>
    <col min="779" max="779" width="14.28515625" style="1" customWidth="1"/>
    <col min="780" max="1025" width="9.140625" style="1"/>
    <col min="1026" max="1026" width="69.140625" style="1" customWidth="1"/>
    <col min="1027" max="1027" width="16.140625" style="1" customWidth="1"/>
    <col min="1028" max="1028" width="16.42578125" style="1" customWidth="1"/>
    <col min="1029" max="1029" width="12" style="1" customWidth="1"/>
    <col min="1030" max="1030" width="11.140625" style="1" customWidth="1"/>
    <col min="1031" max="1031" width="12.5703125" style="1" customWidth="1"/>
    <col min="1032" max="1032" width="14.42578125" style="1" customWidth="1"/>
    <col min="1033" max="1033" width="12" style="1" customWidth="1"/>
    <col min="1034" max="1034" width="13.140625" style="1" customWidth="1"/>
    <col min="1035" max="1035" width="14.28515625" style="1" customWidth="1"/>
    <col min="1036" max="1281" width="9.140625" style="1"/>
    <col min="1282" max="1282" width="69.140625" style="1" customWidth="1"/>
    <col min="1283" max="1283" width="16.140625" style="1" customWidth="1"/>
    <col min="1284" max="1284" width="16.42578125" style="1" customWidth="1"/>
    <col min="1285" max="1285" width="12" style="1" customWidth="1"/>
    <col min="1286" max="1286" width="11.140625" style="1" customWidth="1"/>
    <col min="1287" max="1287" width="12.5703125" style="1" customWidth="1"/>
    <col min="1288" max="1288" width="14.42578125" style="1" customWidth="1"/>
    <col min="1289" max="1289" width="12" style="1" customWidth="1"/>
    <col min="1290" max="1290" width="13.140625" style="1" customWidth="1"/>
    <col min="1291" max="1291" width="14.28515625" style="1" customWidth="1"/>
    <col min="1292" max="1537" width="9.140625" style="1"/>
    <col min="1538" max="1538" width="69.140625" style="1" customWidth="1"/>
    <col min="1539" max="1539" width="16.140625" style="1" customWidth="1"/>
    <col min="1540" max="1540" width="16.42578125" style="1" customWidth="1"/>
    <col min="1541" max="1541" width="12" style="1" customWidth="1"/>
    <col min="1542" max="1542" width="11.140625" style="1" customWidth="1"/>
    <col min="1543" max="1543" width="12.5703125" style="1" customWidth="1"/>
    <col min="1544" max="1544" width="14.42578125" style="1" customWidth="1"/>
    <col min="1545" max="1545" width="12" style="1" customWidth="1"/>
    <col min="1546" max="1546" width="13.140625" style="1" customWidth="1"/>
    <col min="1547" max="1547" width="14.28515625" style="1" customWidth="1"/>
    <col min="1548" max="1793" width="9.140625" style="1"/>
    <col min="1794" max="1794" width="69.140625" style="1" customWidth="1"/>
    <col min="1795" max="1795" width="16.140625" style="1" customWidth="1"/>
    <col min="1796" max="1796" width="16.42578125" style="1" customWidth="1"/>
    <col min="1797" max="1797" width="12" style="1" customWidth="1"/>
    <col min="1798" max="1798" width="11.140625" style="1" customWidth="1"/>
    <col min="1799" max="1799" width="12.5703125" style="1" customWidth="1"/>
    <col min="1800" max="1800" width="14.42578125" style="1" customWidth="1"/>
    <col min="1801" max="1801" width="12" style="1" customWidth="1"/>
    <col min="1802" max="1802" width="13.140625" style="1" customWidth="1"/>
    <col min="1803" max="1803" width="14.28515625" style="1" customWidth="1"/>
    <col min="1804" max="2049" width="9.140625" style="1"/>
    <col min="2050" max="2050" width="69.140625" style="1" customWidth="1"/>
    <col min="2051" max="2051" width="16.140625" style="1" customWidth="1"/>
    <col min="2052" max="2052" width="16.42578125" style="1" customWidth="1"/>
    <col min="2053" max="2053" width="12" style="1" customWidth="1"/>
    <col min="2054" max="2054" width="11.140625" style="1" customWidth="1"/>
    <col min="2055" max="2055" width="12.5703125" style="1" customWidth="1"/>
    <col min="2056" max="2056" width="14.42578125" style="1" customWidth="1"/>
    <col min="2057" max="2057" width="12" style="1" customWidth="1"/>
    <col min="2058" max="2058" width="13.140625" style="1" customWidth="1"/>
    <col min="2059" max="2059" width="14.28515625" style="1" customWidth="1"/>
    <col min="2060" max="2305" width="9.140625" style="1"/>
    <col min="2306" max="2306" width="69.140625" style="1" customWidth="1"/>
    <col min="2307" max="2307" width="16.140625" style="1" customWidth="1"/>
    <col min="2308" max="2308" width="16.42578125" style="1" customWidth="1"/>
    <col min="2309" max="2309" width="12" style="1" customWidth="1"/>
    <col min="2310" max="2310" width="11.140625" style="1" customWidth="1"/>
    <col min="2311" max="2311" width="12.5703125" style="1" customWidth="1"/>
    <col min="2312" max="2312" width="14.42578125" style="1" customWidth="1"/>
    <col min="2313" max="2313" width="12" style="1" customWidth="1"/>
    <col min="2314" max="2314" width="13.140625" style="1" customWidth="1"/>
    <col min="2315" max="2315" width="14.28515625" style="1" customWidth="1"/>
    <col min="2316" max="2561" width="9.140625" style="1"/>
    <col min="2562" max="2562" width="69.140625" style="1" customWidth="1"/>
    <col min="2563" max="2563" width="16.140625" style="1" customWidth="1"/>
    <col min="2564" max="2564" width="16.42578125" style="1" customWidth="1"/>
    <col min="2565" max="2565" width="12" style="1" customWidth="1"/>
    <col min="2566" max="2566" width="11.140625" style="1" customWidth="1"/>
    <col min="2567" max="2567" width="12.5703125" style="1" customWidth="1"/>
    <col min="2568" max="2568" width="14.42578125" style="1" customWidth="1"/>
    <col min="2569" max="2569" width="12" style="1" customWidth="1"/>
    <col min="2570" max="2570" width="13.140625" style="1" customWidth="1"/>
    <col min="2571" max="2571" width="14.28515625" style="1" customWidth="1"/>
    <col min="2572" max="2817" width="9.140625" style="1"/>
    <col min="2818" max="2818" width="69.140625" style="1" customWidth="1"/>
    <col min="2819" max="2819" width="16.140625" style="1" customWidth="1"/>
    <col min="2820" max="2820" width="16.42578125" style="1" customWidth="1"/>
    <col min="2821" max="2821" width="12" style="1" customWidth="1"/>
    <col min="2822" max="2822" width="11.140625" style="1" customWidth="1"/>
    <col min="2823" max="2823" width="12.5703125" style="1" customWidth="1"/>
    <col min="2824" max="2824" width="14.42578125" style="1" customWidth="1"/>
    <col min="2825" max="2825" width="12" style="1" customWidth="1"/>
    <col min="2826" max="2826" width="13.140625" style="1" customWidth="1"/>
    <col min="2827" max="2827" width="14.28515625" style="1" customWidth="1"/>
    <col min="2828" max="3073" width="9.140625" style="1"/>
    <col min="3074" max="3074" width="69.140625" style="1" customWidth="1"/>
    <col min="3075" max="3075" width="16.140625" style="1" customWidth="1"/>
    <col min="3076" max="3076" width="16.42578125" style="1" customWidth="1"/>
    <col min="3077" max="3077" width="12" style="1" customWidth="1"/>
    <col min="3078" max="3078" width="11.140625" style="1" customWidth="1"/>
    <col min="3079" max="3079" width="12.5703125" style="1" customWidth="1"/>
    <col min="3080" max="3080" width="14.42578125" style="1" customWidth="1"/>
    <col min="3081" max="3081" width="12" style="1" customWidth="1"/>
    <col min="3082" max="3082" width="13.140625" style="1" customWidth="1"/>
    <col min="3083" max="3083" width="14.28515625" style="1" customWidth="1"/>
    <col min="3084" max="3329" width="9.140625" style="1"/>
    <col min="3330" max="3330" width="69.140625" style="1" customWidth="1"/>
    <col min="3331" max="3331" width="16.140625" style="1" customWidth="1"/>
    <col min="3332" max="3332" width="16.42578125" style="1" customWidth="1"/>
    <col min="3333" max="3333" width="12" style="1" customWidth="1"/>
    <col min="3334" max="3334" width="11.140625" style="1" customWidth="1"/>
    <col min="3335" max="3335" width="12.5703125" style="1" customWidth="1"/>
    <col min="3336" max="3336" width="14.42578125" style="1" customWidth="1"/>
    <col min="3337" max="3337" width="12" style="1" customWidth="1"/>
    <col min="3338" max="3338" width="13.140625" style="1" customWidth="1"/>
    <col min="3339" max="3339" width="14.28515625" style="1" customWidth="1"/>
    <col min="3340" max="3585" width="9.140625" style="1"/>
    <col min="3586" max="3586" width="69.140625" style="1" customWidth="1"/>
    <col min="3587" max="3587" width="16.140625" style="1" customWidth="1"/>
    <col min="3588" max="3588" width="16.42578125" style="1" customWidth="1"/>
    <col min="3589" max="3589" width="12" style="1" customWidth="1"/>
    <col min="3590" max="3590" width="11.140625" style="1" customWidth="1"/>
    <col min="3591" max="3591" width="12.5703125" style="1" customWidth="1"/>
    <col min="3592" max="3592" width="14.42578125" style="1" customWidth="1"/>
    <col min="3593" max="3593" width="12" style="1" customWidth="1"/>
    <col min="3594" max="3594" width="13.140625" style="1" customWidth="1"/>
    <col min="3595" max="3595" width="14.28515625" style="1" customWidth="1"/>
    <col min="3596" max="3841" width="9.140625" style="1"/>
    <col min="3842" max="3842" width="69.140625" style="1" customWidth="1"/>
    <col min="3843" max="3843" width="16.140625" style="1" customWidth="1"/>
    <col min="3844" max="3844" width="16.42578125" style="1" customWidth="1"/>
    <col min="3845" max="3845" width="12" style="1" customWidth="1"/>
    <col min="3846" max="3846" width="11.140625" style="1" customWidth="1"/>
    <col min="3847" max="3847" width="12.5703125" style="1" customWidth="1"/>
    <col min="3848" max="3848" width="14.42578125" style="1" customWidth="1"/>
    <col min="3849" max="3849" width="12" style="1" customWidth="1"/>
    <col min="3850" max="3850" width="13.140625" style="1" customWidth="1"/>
    <col min="3851" max="3851" width="14.28515625" style="1" customWidth="1"/>
    <col min="3852" max="4097" width="9.140625" style="1"/>
    <col min="4098" max="4098" width="69.140625" style="1" customWidth="1"/>
    <col min="4099" max="4099" width="16.140625" style="1" customWidth="1"/>
    <col min="4100" max="4100" width="16.42578125" style="1" customWidth="1"/>
    <col min="4101" max="4101" width="12" style="1" customWidth="1"/>
    <col min="4102" max="4102" width="11.140625" style="1" customWidth="1"/>
    <col min="4103" max="4103" width="12.5703125" style="1" customWidth="1"/>
    <col min="4104" max="4104" width="14.42578125" style="1" customWidth="1"/>
    <col min="4105" max="4105" width="12" style="1" customWidth="1"/>
    <col min="4106" max="4106" width="13.140625" style="1" customWidth="1"/>
    <col min="4107" max="4107" width="14.28515625" style="1" customWidth="1"/>
    <col min="4108" max="4353" width="9.140625" style="1"/>
    <col min="4354" max="4354" width="69.140625" style="1" customWidth="1"/>
    <col min="4355" max="4355" width="16.140625" style="1" customWidth="1"/>
    <col min="4356" max="4356" width="16.42578125" style="1" customWidth="1"/>
    <col min="4357" max="4357" width="12" style="1" customWidth="1"/>
    <col min="4358" max="4358" width="11.140625" style="1" customWidth="1"/>
    <col min="4359" max="4359" width="12.5703125" style="1" customWidth="1"/>
    <col min="4360" max="4360" width="14.42578125" style="1" customWidth="1"/>
    <col min="4361" max="4361" width="12" style="1" customWidth="1"/>
    <col min="4362" max="4362" width="13.140625" style="1" customWidth="1"/>
    <col min="4363" max="4363" width="14.28515625" style="1" customWidth="1"/>
    <col min="4364" max="4609" width="9.140625" style="1"/>
    <col min="4610" max="4610" width="69.140625" style="1" customWidth="1"/>
    <col min="4611" max="4611" width="16.140625" style="1" customWidth="1"/>
    <col min="4612" max="4612" width="16.42578125" style="1" customWidth="1"/>
    <col min="4613" max="4613" width="12" style="1" customWidth="1"/>
    <col min="4614" max="4614" width="11.140625" style="1" customWidth="1"/>
    <col min="4615" max="4615" width="12.5703125" style="1" customWidth="1"/>
    <col min="4616" max="4616" width="14.42578125" style="1" customWidth="1"/>
    <col min="4617" max="4617" width="12" style="1" customWidth="1"/>
    <col min="4618" max="4618" width="13.140625" style="1" customWidth="1"/>
    <col min="4619" max="4619" width="14.28515625" style="1" customWidth="1"/>
    <col min="4620" max="4865" width="9.140625" style="1"/>
    <col min="4866" max="4866" width="69.140625" style="1" customWidth="1"/>
    <col min="4867" max="4867" width="16.140625" style="1" customWidth="1"/>
    <col min="4868" max="4868" width="16.42578125" style="1" customWidth="1"/>
    <col min="4869" max="4869" width="12" style="1" customWidth="1"/>
    <col min="4870" max="4870" width="11.140625" style="1" customWidth="1"/>
    <col min="4871" max="4871" width="12.5703125" style="1" customWidth="1"/>
    <col min="4872" max="4872" width="14.42578125" style="1" customWidth="1"/>
    <col min="4873" max="4873" width="12" style="1" customWidth="1"/>
    <col min="4874" max="4874" width="13.140625" style="1" customWidth="1"/>
    <col min="4875" max="4875" width="14.28515625" style="1" customWidth="1"/>
    <col min="4876" max="5121" width="9.140625" style="1"/>
    <col min="5122" max="5122" width="69.140625" style="1" customWidth="1"/>
    <col min="5123" max="5123" width="16.140625" style="1" customWidth="1"/>
    <col min="5124" max="5124" width="16.42578125" style="1" customWidth="1"/>
    <col min="5125" max="5125" width="12" style="1" customWidth="1"/>
    <col min="5126" max="5126" width="11.140625" style="1" customWidth="1"/>
    <col min="5127" max="5127" width="12.5703125" style="1" customWidth="1"/>
    <col min="5128" max="5128" width="14.42578125" style="1" customWidth="1"/>
    <col min="5129" max="5129" width="12" style="1" customWidth="1"/>
    <col min="5130" max="5130" width="13.140625" style="1" customWidth="1"/>
    <col min="5131" max="5131" width="14.28515625" style="1" customWidth="1"/>
    <col min="5132" max="5377" width="9.140625" style="1"/>
    <col min="5378" max="5378" width="69.140625" style="1" customWidth="1"/>
    <col min="5379" max="5379" width="16.140625" style="1" customWidth="1"/>
    <col min="5380" max="5380" width="16.42578125" style="1" customWidth="1"/>
    <col min="5381" max="5381" width="12" style="1" customWidth="1"/>
    <col min="5382" max="5382" width="11.140625" style="1" customWidth="1"/>
    <col min="5383" max="5383" width="12.5703125" style="1" customWidth="1"/>
    <col min="5384" max="5384" width="14.42578125" style="1" customWidth="1"/>
    <col min="5385" max="5385" width="12" style="1" customWidth="1"/>
    <col min="5386" max="5386" width="13.140625" style="1" customWidth="1"/>
    <col min="5387" max="5387" width="14.28515625" style="1" customWidth="1"/>
    <col min="5388" max="5633" width="9.140625" style="1"/>
    <col min="5634" max="5634" width="69.140625" style="1" customWidth="1"/>
    <col min="5635" max="5635" width="16.140625" style="1" customWidth="1"/>
    <col min="5636" max="5636" width="16.42578125" style="1" customWidth="1"/>
    <col min="5637" max="5637" width="12" style="1" customWidth="1"/>
    <col min="5638" max="5638" width="11.140625" style="1" customWidth="1"/>
    <col min="5639" max="5639" width="12.5703125" style="1" customWidth="1"/>
    <col min="5640" max="5640" width="14.42578125" style="1" customWidth="1"/>
    <col min="5641" max="5641" width="12" style="1" customWidth="1"/>
    <col min="5642" max="5642" width="13.140625" style="1" customWidth="1"/>
    <col min="5643" max="5643" width="14.28515625" style="1" customWidth="1"/>
    <col min="5644" max="5889" width="9.140625" style="1"/>
    <col min="5890" max="5890" width="69.140625" style="1" customWidth="1"/>
    <col min="5891" max="5891" width="16.140625" style="1" customWidth="1"/>
    <col min="5892" max="5892" width="16.42578125" style="1" customWidth="1"/>
    <col min="5893" max="5893" width="12" style="1" customWidth="1"/>
    <col min="5894" max="5894" width="11.140625" style="1" customWidth="1"/>
    <col min="5895" max="5895" width="12.5703125" style="1" customWidth="1"/>
    <col min="5896" max="5896" width="14.42578125" style="1" customWidth="1"/>
    <col min="5897" max="5897" width="12" style="1" customWidth="1"/>
    <col min="5898" max="5898" width="13.140625" style="1" customWidth="1"/>
    <col min="5899" max="5899" width="14.28515625" style="1" customWidth="1"/>
    <col min="5900" max="6145" width="9.140625" style="1"/>
    <col min="6146" max="6146" width="69.140625" style="1" customWidth="1"/>
    <col min="6147" max="6147" width="16.140625" style="1" customWidth="1"/>
    <col min="6148" max="6148" width="16.42578125" style="1" customWidth="1"/>
    <col min="6149" max="6149" width="12" style="1" customWidth="1"/>
    <col min="6150" max="6150" width="11.140625" style="1" customWidth="1"/>
    <col min="6151" max="6151" width="12.5703125" style="1" customWidth="1"/>
    <col min="6152" max="6152" width="14.42578125" style="1" customWidth="1"/>
    <col min="6153" max="6153" width="12" style="1" customWidth="1"/>
    <col min="6154" max="6154" width="13.140625" style="1" customWidth="1"/>
    <col min="6155" max="6155" width="14.28515625" style="1" customWidth="1"/>
    <col min="6156" max="6401" width="9.140625" style="1"/>
    <col min="6402" max="6402" width="69.140625" style="1" customWidth="1"/>
    <col min="6403" max="6403" width="16.140625" style="1" customWidth="1"/>
    <col min="6404" max="6404" width="16.42578125" style="1" customWidth="1"/>
    <col min="6405" max="6405" width="12" style="1" customWidth="1"/>
    <col min="6406" max="6406" width="11.140625" style="1" customWidth="1"/>
    <col min="6407" max="6407" width="12.5703125" style="1" customWidth="1"/>
    <col min="6408" max="6408" width="14.42578125" style="1" customWidth="1"/>
    <col min="6409" max="6409" width="12" style="1" customWidth="1"/>
    <col min="6410" max="6410" width="13.140625" style="1" customWidth="1"/>
    <col min="6411" max="6411" width="14.28515625" style="1" customWidth="1"/>
    <col min="6412" max="6657" width="9.140625" style="1"/>
    <col min="6658" max="6658" width="69.140625" style="1" customWidth="1"/>
    <col min="6659" max="6659" width="16.140625" style="1" customWidth="1"/>
    <col min="6660" max="6660" width="16.42578125" style="1" customWidth="1"/>
    <col min="6661" max="6661" width="12" style="1" customWidth="1"/>
    <col min="6662" max="6662" width="11.140625" style="1" customWidth="1"/>
    <col min="6663" max="6663" width="12.5703125" style="1" customWidth="1"/>
    <col min="6664" max="6664" width="14.42578125" style="1" customWidth="1"/>
    <col min="6665" max="6665" width="12" style="1" customWidth="1"/>
    <col min="6666" max="6666" width="13.140625" style="1" customWidth="1"/>
    <col min="6667" max="6667" width="14.28515625" style="1" customWidth="1"/>
    <col min="6668" max="6913" width="9.140625" style="1"/>
    <col min="6914" max="6914" width="69.140625" style="1" customWidth="1"/>
    <col min="6915" max="6915" width="16.140625" style="1" customWidth="1"/>
    <col min="6916" max="6916" width="16.42578125" style="1" customWidth="1"/>
    <col min="6917" max="6917" width="12" style="1" customWidth="1"/>
    <col min="6918" max="6918" width="11.140625" style="1" customWidth="1"/>
    <col min="6919" max="6919" width="12.5703125" style="1" customWidth="1"/>
    <col min="6920" max="6920" width="14.42578125" style="1" customWidth="1"/>
    <col min="6921" max="6921" width="12" style="1" customWidth="1"/>
    <col min="6922" max="6922" width="13.140625" style="1" customWidth="1"/>
    <col min="6923" max="6923" width="14.28515625" style="1" customWidth="1"/>
    <col min="6924" max="7169" width="9.140625" style="1"/>
    <col min="7170" max="7170" width="69.140625" style="1" customWidth="1"/>
    <col min="7171" max="7171" width="16.140625" style="1" customWidth="1"/>
    <col min="7172" max="7172" width="16.42578125" style="1" customWidth="1"/>
    <col min="7173" max="7173" width="12" style="1" customWidth="1"/>
    <col min="7174" max="7174" width="11.140625" style="1" customWidth="1"/>
    <col min="7175" max="7175" width="12.5703125" style="1" customWidth="1"/>
    <col min="7176" max="7176" width="14.42578125" style="1" customWidth="1"/>
    <col min="7177" max="7177" width="12" style="1" customWidth="1"/>
    <col min="7178" max="7178" width="13.140625" style="1" customWidth="1"/>
    <col min="7179" max="7179" width="14.28515625" style="1" customWidth="1"/>
    <col min="7180" max="7425" width="9.140625" style="1"/>
    <col min="7426" max="7426" width="69.140625" style="1" customWidth="1"/>
    <col min="7427" max="7427" width="16.140625" style="1" customWidth="1"/>
    <col min="7428" max="7428" width="16.42578125" style="1" customWidth="1"/>
    <col min="7429" max="7429" width="12" style="1" customWidth="1"/>
    <col min="7430" max="7430" width="11.140625" style="1" customWidth="1"/>
    <col min="7431" max="7431" width="12.5703125" style="1" customWidth="1"/>
    <col min="7432" max="7432" width="14.42578125" style="1" customWidth="1"/>
    <col min="7433" max="7433" width="12" style="1" customWidth="1"/>
    <col min="7434" max="7434" width="13.140625" style="1" customWidth="1"/>
    <col min="7435" max="7435" width="14.28515625" style="1" customWidth="1"/>
    <col min="7436" max="7681" width="9.140625" style="1"/>
    <col min="7682" max="7682" width="69.140625" style="1" customWidth="1"/>
    <col min="7683" max="7683" width="16.140625" style="1" customWidth="1"/>
    <col min="7684" max="7684" width="16.42578125" style="1" customWidth="1"/>
    <col min="7685" max="7685" width="12" style="1" customWidth="1"/>
    <col min="7686" max="7686" width="11.140625" style="1" customWidth="1"/>
    <col min="7687" max="7687" width="12.5703125" style="1" customWidth="1"/>
    <col min="7688" max="7688" width="14.42578125" style="1" customWidth="1"/>
    <col min="7689" max="7689" width="12" style="1" customWidth="1"/>
    <col min="7690" max="7690" width="13.140625" style="1" customWidth="1"/>
    <col min="7691" max="7691" width="14.28515625" style="1" customWidth="1"/>
    <col min="7692" max="7937" width="9.140625" style="1"/>
    <col min="7938" max="7938" width="69.140625" style="1" customWidth="1"/>
    <col min="7939" max="7939" width="16.140625" style="1" customWidth="1"/>
    <col min="7940" max="7940" width="16.42578125" style="1" customWidth="1"/>
    <col min="7941" max="7941" width="12" style="1" customWidth="1"/>
    <col min="7942" max="7942" width="11.140625" style="1" customWidth="1"/>
    <col min="7943" max="7943" width="12.5703125" style="1" customWidth="1"/>
    <col min="7944" max="7944" width="14.42578125" style="1" customWidth="1"/>
    <col min="7945" max="7945" width="12" style="1" customWidth="1"/>
    <col min="7946" max="7946" width="13.140625" style="1" customWidth="1"/>
    <col min="7947" max="7947" width="14.28515625" style="1" customWidth="1"/>
    <col min="7948" max="8193" width="9.140625" style="1"/>
    <col min="8194" max="8194" width="69.140625" style="1" customWidth="1"/>
    <col min="8195" max="8195" width="16.140625" style="1" customWidth="1"/>
    <col min="8196" max="8196" width="16.42578125" style="1" customWidth="1"/>
    <col min="8197" max="8197" width="12" style="1" customWidth="1"/>
    <col min="8198" max="8198" width="11.140625" style="1" customWidth="1"/>
    <col min="8199" max="8199" width="12.5703125" style="1" customWidth="1"/>
    <col min="8200" max="8200" width="14.42578125" style="1" customWidth="1"/>
    <col min="8201" max="8201" width="12" style="1" customWidth="1"/>
    <col min="8202" max="8202" width="13.140625" style="1" customWidth="1"/>
    <col min="8203" max="8203" width="14.28515625" style="1" customWidth="1"/>
    <col min="8204" max="8449" width="9.140625" style="1"/>
    <col min="8450" max="8450" width="69.140625" style="1" customWidth="1"/>
    <col min="8451" max="8451" width="16.140625" style="1" customWidth="1"/>
    <col min="8452" max="8452" width="16.42578125" style="1" customWidth="1"/>
    <col min="8453" max="8453" width="12" style="1" customWidth="1"/>
    <col min="8454" max="8454" width="11.140625" style="1" customWidth="1"/>
    <col min="8455" max="8455" width="12.5703125" style="1" customWidth="1"/>
    <col min="8456" max="8456" width="14.42578125" style="1" customWidth="1"/>
    <col min="8457" max="8457" width="12" style="1" customWidth="1"/>
    <col min="8458" max="8458" width="13.140625" style="1" customWidth="1"/>
    <col min="8459" max="8459" width="14.28515625" style="1" customWidth="1"/>
    <col min="8460" max="8705" width="9.140625" style="1"/>
    <col min="8706" max="8706" width="69.140625" style="1" customWidth="1"/>
    <col min="8707" max="8707" width="16.140625" style="1" customWidth="1"/>
    <col min="8708" max="8708" width="16.42578125" style="1" customWidth="1"/>
    <col min="8709" max="8709" width="12" style="1" customWidth="1"/>
    <col min="8710" max="8710" width="11.140625" style="1" customWidth="1"/>
    <col min="8711" max="8711" width="12.5703125" style="1" customWidth="1"/>
    <col min="8712" max="8712" width="14.42578125" style="1" customWidth="1"/>
    <col min="8713" max="8713" width="12" style="1" customWidth="1"/>
    <col min="8714" max="8714" width="13.140625" style="1" customWidth="1"/>
    <col min="8715" max="8715" width="14.28515625" style="1" customWidth="1"/>
    <col min="8716" max="8961" width="9.140625" style="1"/>
    <col min="8962" max="8962" width="69.140625" style="1" customWidth="1"/>
    <col min="8963" max="8963" width="16.140625" style="1" customWidth="1"/>
    <col min="8964" max="8964" width="16.42578125" style="1" customWidth="1"/>
    <col min="8965" max="8965" width="12" style="1" customWidth="1"/>
    <col min="8966" max="8966" width="11.140625" style="1" customWidth="1"/>
    <col min="8967" max="8967" width="12.5703125" style="1" customWidth="1"/>
    <col min="8968" max="8968" width="14.42578125" style="1" customWidth="1"/>
    <col min="8969" max="8969" width="12" style="1" customWidth="1"/>
    <col min="8970" max="8970" width="13.140625" style="1" customWidth="1"/>
    <col min="8971" max="8971" width="14.28515625" style="1" customWidth="1"/>
    <col min="8972" max="9217" width="9.140625" style="1"/>
    <col min="9218" max="9218" width="69.140625" style="1" customWidth="1"/>
    <col min="9219" max="9219" width="16.140625" style="1" customWidth="1"/>
    <col min="9220" max="9220" width="16.42578125" style="1" customWidth="1"/>
    <col min="9221" max="9221" width="12" style="1" customWidth="1"/>
    <col min="9222" max="9222" width="11.140625" style="1" customWidth="1"/>
    <col min="9223" max="9223" width="12.5703125" style="1" customWidth="1"/>
    <col min="9224" max="9224" width="14.42578125" style="1" customWidth="1"/>
    <col min="9225" max="9225" width="12" style="1" customWidth="1"/>
    <col min="9226" max="9226" width="13.140625" style="1" customWidth="1"/>
    <col min="9227" max="9227" width="14.28515625" style="1" customWidth="1"/>
    <col min="9228" max="9473" width="9.140625" style="1"/>
    <col min="9474" max="9474" width="69.140625" style="1" customWidth="1"/>
    <col min="9475" max="9475" width="16.140625" style="1" customWidth="1"/>
    <col min="9476" max="9476" width="16.42578125" style="1" customWidth="1"/>
    <col min="9477" max="9477" width="12" style="1" customWidth="1"/>
    <col min="9478" max="9478" width="11.140625" style="1" customWidth="1"/>
    <col min="9479" max="9479" width="12.5703125" style="1" customWidth="1"/>
    <col min="9480" max="9480" width="14.42578125" style="1" customWidth="1"/>
    <col min="9481" max="9481" width="12" style="1" customWidth="1"/>
    <col min="9482" max="9482" width="13.140625" style="1" customWidth="1"/>
    <col min="9483" max="9483" width="14.28515625" style="1" customWidth="1"/>
    <col min="9484" max="9729" width="9.140625" style="1"/>
    <col min="9730" max="9730" width="69.140625" style="1" customWidth="1"/>
    <col min="9731" max="9731" width="16.140625" style="1" customWidth="1"/>
    <col min="9732" max="9732" width="16.42578125" style="1" customWidth="1"/>
    <col min="9733" max="9733" width="12" style="1" customWidth="1"/>
    <col min="9734" max="9734" width="11.140625" style="1" customWidth="1"/>
    <col min="9735" max="9735" width="12.5703125" style="1" customWidth="1"/>
    <col min="9736" max="9736" width="14.42578125" style="1" customWidth="1"/>
    <col min="9737" max="9737" width="12" style="1" customWidth="1"/>
    <col min="9738" max="9738" width="13.140625" style="1" customWidth="1"/>
    <col min="9739" max="9739" width="14.28515625" style="1" customWidth="1"/>
    <col min="9740" max="9985" width="9.140625" style="1"/>
    <col min="9986" max="9986" width="69.140625" style="1" customWidth="1"/>
    <col min="9987" max="9987" width="16.140625" style="1" customWidth="1"/>
    <col min="9988" max="9988" width="16.42578125" style="1" customWidth="1"/>
    <col min="9989" max="9989" width="12" style="1" customWidth="1"/>
    <col min="9990" max="9990" width="11.140625" style="1" customWidth="1"/>
    <col min="9991" max="9991" width="12.5703125" style="1" customWidth="1"/>
    <col min="9992" max="9992" width="14.42578125" style="1" customWidth="1"/>
    <col min="9993" max="9993" width="12" style="1" customWidth="1"/>
    <col min="9994" max="9994" width="13.140625" style="1" customWidth="1"/>
    <col min="9995" max="9995" width="14.28515625" style="1" customWidth="1"/>
    <col min="9996" max="10241" width="9.140625" style="1"/>
    <col min="10242" max="10242" width="69.140625" style="1" customWidth="1"/>
    <col min="10243" max="10243" width="16.140625" style="1" customWidth="1"/>
    <col min="10244" max="10244" width="16.42578125" style="1" customWidth="1"/>
    <col min="10245" max="10245" width="12" style="1" customWidth="1"/>
    <col min="10246" max="10246" width="11.140625" style="1" customWidth="1"/>
    <col min="10247" max="10247" width="12.5703125" style="1" customWidth="1"/>
    <col min="10248" max="10248" width="14.42578125" style="1" customWidth="1"/>
    <col min="10249" max="10249" width="12" style="1" customWidth="1"/>
    <col min="10250" max="10250" width="13.140625" style="1" customWidth="1"/>
    <col min="10251" max="10251" width="14.28515625" style="1" customWidth="1"/>
    <col min="10252" max="10497" width="9.140625" style="1"/>
    <col min="10498" max="10498" width="69.140625" style="1" customWidth="1"/>
    <col min="10499" max="10499" width="16.140625" style="1" customWidth="1"/>
    <col min="10500" max="10500" width="16.42578125" style="1" customWidth="1"/>
    <col min="10501" max="10501" width="12" style="1" customWidth="1"/>
    <col min="10502" max="10502" width="11.140625" style="1" customWidth="1"/>
    <col min="10503" max="10503" width="12.5703125" style="1" customWidth="1"/>
    <col min="10504" max="10504" width="14.42578125" style="1" customWidth="1"/>
    <col min="10505" max="10505" width="12" style="1" customWidth="1"/>
    <col min="10506" max="10506" width="13.140625" style="1" customWidth="1"/>
    <col min="10507" max="10507" width="14.28515625" style="1" customWidth="1"/>
    <col min="10508" max="10753" width="9.140625" style="1"/>
    <col min="10754" max="10754" width="69.140625" style="1" customWidth="1"/>
    <col min="10755" max="10755" width="16.140625" style="1" customWidth="1"/>
    <col min="10756" max="10756" width="16.42578125" style="1" customWidth="1"/>
    <col min="10757" max="10757" width="12" style="1" customWidth="1"/>
    <col min="10758" max="10758" width="11.140625" style="1" customWidth="1"/>
    <col min="10759" max="10759" width="12.5703125" style="1" customWidth="1"/>
    <col min="10760" max="10760" width="14.42578125" style="1" customWidth="1"/>
    <col min="10761" max="10761" width="12" style="1" customWidth="1"/>
    <col min="10762" max="10762" width="13.140625" style="1" customWidth="1"/>
    <col min="10763" max="10763" width="14.28515625" style="1" customWidth="1"/>
    <col min="10764" max="11009" width="9.140625" style="1"/>
    <col min="11010" max="11010" width="69.140625" style="1" customWidth="1"/>
    <col min="11011" max="11011" width="16.140625" style="1" customWidth="1"/>
    <col min="11012" max="11012" width="16.42578125" style="1" customWidth="1"/>
    <col min="11013" max="11013" width="12" style="1" customWidth="1"/>
    <col min="11014" max="11014" width="11.140625" style="1" customWidth="1"/>
    <col min="11015" max="11015" width="12.5703125" style="1" customWidth="1"/>
    <col min="11016" max="11016" width="14.42578125" style="1" customWidth="1"/>
    <col min="11017" max="11017" width="12" style="1" customWidth="1"/>
    <col min="11018" max="11018" width="13.140625" style="1" customWidth="1"/>
    <col min="11019" max="11019" width="14.28515625" style="1" customWidth="1"/>
    <col min="11020" max="11265" width="9.140625" style="1"/>
    <col min="11266" max="11266" width="69.140625" style="1" customWidth="1"/>
    <col min="11267" max="11267" width="16.140625" style="1" customWidth="1"/>
    <col min="11268" max="11268" width="16.42578125" style="1" customWidth="1"/>
    <col min="11269" max="11269" width="12" style="1" customWidth="1"/>
    <col min="11270" max="11270" width="11.140625" style="1" customWidth="1"/>
    <col min="11271" max="11271" width="12.5703125" style="1" customWidth="1"/>
    <col min="11272" max="11272" width="14.42578125" style="1" customWidth="1"/>
    <col min="11273" max="11273" width="12" style="1" customWidth="1"/>
    <col min="11274" max="11274" width="13.140625" style="1" customWidth="1"/>
    <col min="11275" max="11275" width="14.28515625" style="1" customWidth="1"/>
    <col min="11276" max="11521" width="9.140625" style="1"/>
    <col min="11522" max="11522" width="69.140625" style="1" customWidth="1"/>
    <col min="11523" max="11523" width="16.140625" style="1" customWidth="1"/>
    <col min="11524" max="11524" width="16.42578125" style="1" customWidth="1"/>
    <col min="11525" max="11525" width="12" style="1" customWidth="1"/>
    <col min="11526" max="11526" width="11.140625" style="1" customWidth="1"/>
    <col min="11527" max="11527" width="12.5703125" style="1" customWidth="1"/>
    <col min="11528" max="11528" width="14.42578125" style="1" customWidth="1"/>
    <col min="11529" max="11529" width="12" style="1" customWidth="1"/>
    <col min="11530" max="11530" width="13.140625" style="1" customWidth="1"/>
    <col min="11531" max="11531" width="14.28515625" style="1" customWidth="1"/>
    <col min="11532" max="11777" width="9.140625" style="1"/>
    <col min="11778" max="11778" width="69.140625" style="1" customWidth="1"/>
    <col min="11779" max="11779" width="16.140625" style="1" customWidth="1"/>
    <col min="11780" max="11780" width="16.42578125" style="1" customWidth="1"/>
    <col min="11781" max="11781" width="12" style="1" customWidth="1"/>
    <col min="11782" max="11782" width="11.140625" style="1" customWidth="1"/>
    <col min="11783" max="11783" width="12.5703125" style="1" customWidth="1"/>
    <col min="11784" max="11784" width="14.42578125" style="1" customWidth="1"/>
    <col min="11785" max="11785" width="12" style="1" customWidth="1"/>
    <col min="11786" max="11786" width="13.140625" style="1" customWidth="1"/>
    <col min="11787" max="11787" width="14.28515625" style="1" customWidth="1"/>
    <col min="11788" max="12033" width="9.140625" style="1"/>
    <col min="12034" max="12034" width="69.140625" style="1" customWidth="1"/>
    <col min="12035" max="12035" width="16.140625" style="1" customWidth="1"/>
    <col min="12036" max="12036" width="16.42578125" style="1" customWidth="1"/>
    <col min="12037" max="12037" width="12" style="1" customWidth="1"/>
    <col min="12038" max="12038" width="11.140625" style="1" customWidth="1"/>
    <col min="12039" max="12039" width="12.5703125" style="1" customWidth="1"/>
    <col min="12040" max="12040" width="14.42578125" style="1" customWidth="1"/>
    <col min="12041" max="12041" width="12" style="1" customWidth="1"/>
    <col min="12042" max="12042" width="13.140625" style="1" customWidth="1"/>
    <col min="12043" max="12043" width="14.28515625" style="1" customWidth="1"/>
    <col min="12044" max="12289" width="9.140625" style="1"/>
    <col min="12290" max="12290" width="69.140625" style="1" customWidth="1"/>
    <col min="12291" max="12291" width="16.140625" style="1" customWidth="1"/>
    <col min="12292" max="12292" width="16.42578125" style="1" customWidth="1"/>
    <col min="12293" max="12293" width="12" style="1" customWidth="1"/>
    <col min="12294" max="12294" width="11.140625" style="1" customWidth="1"/>
    <col min="12295" max="12295" width="12.5703125" style="1" customWidth="1"/>
    <col min="12296" max="12296" width="14.42578125" style="1" customWidth="1"/>
    <col min="12297" max="12297" width="12" style="1" customWidth="1"/>
    <col min="12298" max="12298" width="13.140625" style="1" customWidth="1"/>
    <col min="12299" max="12299" width="14.28515625" style="1" customWidth="1"/>
    <col min="12300" max="12545" width="9.140625" style="1"/>
    <col min="12546" max="12546" width="69.140625" style="1" customWidth="1"/>
    <col min="12547" max="12547" width="16.140625" style="1" customWidth="1"/>
    <col min="12548" max="12548" width="16.42578125" style="1" customWidth="1"/>
    <col min="12549" max="12549" width="12" style="1" customWidth="1"/>
    <col min="12550" max="12550" width="11.140625" style="1" customWidth="1"/>
    <col min="12551" max="12551" width="12.5703125" style="1" customWidth="1"/>
    <col min="12552" max="12552" width="14.42578125" style="1" customWidth="1"/>
    <col min="12553" max="12553" width="12" style="1" customWidth="1"/>
    <col min="12554" max="12554" width="13.140625" style="1" customWidth="1"/>
    <col min="12555" max="12555" width="14.28515625" style="1" customWidth="1"/>
    <col min="12556" max="12801" width="9.140625" style="1"/>
    <col min="12802" max="12802" width="69.140625" style="1" customWidth="1"/>
    <col min="12803" max="12803" width="16.140625" style="1" customWidth="1"/>
    <col min="12804" max="12804" width="16.42578125" style="1" customWidth="1"/>
    <col min="12805" max="12805" width="12" style="1" customWidth="1"/>
    <col min="12806" max="12806" width="11.140625" style="1" customWidth="1"/>
    <col min="12807" max="12807" width="12.5703125" style="1" customWidth="1"/>
    <col min="12808" max="12808" width="14.42578125" style="1" customWidth="1"/>
    <col min="12809" max="12809" width="12" style="1" customWidth="1"/>
    <col min="12810" max="12810" width="13.140625" style="1" customWidth="1"/>
    <col min="12811" max="12811" width="14.28515625" style="1" customWidth="1"/>
    <col min="12812" max="13057" width="9.140625" style="1"/>
    <col min="13058" max="13058" width="69.140625" style="1" customWidth="1"/>
    <col min="13059" max="13059" width="16.140625" style="1" customWidth="1"/>
    <col min="13060" max="13060" width="16.42578125" style="1" customWidth="1"/>
    <col min="13061" max="13061" width="12" style="1" customWidth="1"/>
    <col min="13062" max="13062" width="11.140625" style="1" customWidth="1"/>
    <col min="13063" max="13063" width="12.5703125" style="1" customWidth="1"/>
    <col min="13064" max="13064" width="14.42578125" style="1" customWidth="1"/>
    <col min="13065" max="13065" width="12" style="1" customWidth="1"/>
    <col min="13066" max="13066" width="13.140625" style="1" customWidth="1"/>
    <col min="13067" max="13067" width="14.28515625" style="1" customWidth="1"/>
    <col min="13068" max="13313" width="9.140625" style="1"/>
    <col min="13314" max="13314" width="69.140625" style="1" customWidth="1"/>
    <col min="13315" max="13315" width="16.140625" style="1" customWidth="1"/>
    <col min="13316" max="13316" width="16.42578125" style="1" customWidth="1"/>
    <col min="13317" max="13317" width="12" style="1" customWidth="1"/>
    <col min="13318" max="13318" width="11.140625" style="1" customWidth="1"/>
    <col min="13319" max="13319" width="12.5703125" style="1" customWidth="1"/>
    <col min="13320" max="13320" width="14.42578125" style="1" customWidth="1"/>
    <col min="13321" max="13321" width="12" style="1" customWidth="1"/>
    <col min="13322" max="13322" width="13.140625" style="1" customWidth="1"/>
    <col min="13323" max="13323" width="14.28515625" style="1" customWidth="1"/>
    <col min="13324" max="13569" width="9.140625" style="1"/>
    <col min="13570" max="13570" width="69.140625" style="1" customWidth="1"/>
    <col min="13571" max="13571" width="16.140625" style="1" customWidth="1"/>
    <col min="13572" max="13572" width="16.42578125" style="1" customWidth="1"/>
    <col min="13573" max="13573" width="12" style="1" customWidth="1"/>
    <col min="13574" max="13574" width="11.140625" style="1" customWidth="1"/>
    <col min="13575" max="13575" width="12.5703125" style="1" customWidth="1"/>
    <col min="13576" max="13576" width="14.42578125" style="1" customWidth="1"/>
    <col min="13577" max="13577" width="12" style="1" customWidth="1"/>
    <col min="13578" max="13578" width="13.140625" style="1" customWidth="1"/>
    <col min="13579" max="13579" width="14.28515625" style="1" customWidth="1"/>
    <col min="13580" max="13825" width="9.140625" style="1"/>
    <col min="13826" max="13826" width="69.140625" style="1" customWidth="1"/>
    <col min="13827" max="13827" width="16.140625" style="1" customWidth="1"/>
    <col min="13828" max="13828" width="16.42578125" style="1" customWidth="1"/>
    <col min="13829" max="13829" width="12" style="1" customWidth="1"/>
    <col min="13830" max="13830" width="11.140625" style="1" customWidth="1"/>
    <col min="13831" max="13831" width="12.5703125" style="1" customWidth="1"/>
    <col min="13832" max="13832" width="14.42578125" style="1" customWidth="1"/>
    <col min="13833" max="13833" width="12" style="1" customWidth="1"/>
    <col min="13834" max="13834" width="13.140625" style="1" customWidth="1"/>
    <col min="13835" max="13835" width="14.28515625" style="1" customWidth="1"/>
    <col min="13836" max="14081" width="9.140625" style="1"/>
    <col min="14082" max="14082" width="69.140625" style="1" customWidth="1"/>
    <col min="14083" max="14083" width="16.140625" style="1" customWidth="1"/>
    <col min="14084" max="14084" width="16.42578125" style="1" customWidth="1"/>
    <col min="14085" max="14085" width="12" style="1" customWidth="1"/>
    <col min="14086" max="14086" width="11.140625" style="1" customWidth="1"/>
    <col min="14087" max="14087" width="12.5703125" style="1" customWidth="1"/>
    <col min="14088" max="14088" width="14.42578125" style="1" customWidth="1"/>
    <col min="14089" max="14089" width="12" style="1" customWidth="1"/>
    <col min="14090" max="14090" width="13.140625" style="1" customWidth="1"/>
    <col min="14091" max="14091" width="14.28515625" style="1" customWidth="1"/>
    <col min="14092" max="14337" width="9.140625" style="1"/>
    <col min="14338" max="14338" width="69.140625" style="1" customWidth="1"/>
    <col min="14339" max="14339" width="16.140625" style="1" customWidth="1"/>
    <col min="14340" max="14340" width="16.42578125" style="1" customWidth="1"/>
    <col min="14341" max="14341" width="12" style="1" customWidth="1"/>
    <col min="14342" max="14342" width="11.140625" style="1" customWidth="1"/>
    <col min="14343" max="14343" width="12.5703125" style="1" customWidth="1"/>
    <col min="14344" max="14344" width="14.42578125" style="1" customWidth="1"/>
    <col min="14345" max="14345" width="12" style="1" customWidth="1"/>
    <col min="14346" max="14346" width="13.140625" style="1" customWidth="1"/>
    <col min="14347" max="14347" width="14.28515625" style="1" customWidth="1"/>
    <col min="14348" max="14593" width="9.140625" style="1"/>
    <col min="14594" max="14594" width="69.140625" style="1" customWidth="1"/>
    <col min="14595" max="14595" width="16.140625" style="1" customWidth="1"/>
    <col min="14596" max="14596" width="16.42578125" style="1" customWidth="1"/>
    <col min="14597" max="14597" width="12" style="1" customWidth="1"/>
    <col min="14598" max="14598" width="11.140625" style="1" customWidth="1"/>
    <col min="14599" max="14599" width="12.5703125" style="1" customWidth="1"/>
    <col min="14600" max="14600" width="14.42578125" style="1" customWidth="1"/>
    <col min="14601" max="14601" width="12" style="1" customWidth="1"/>
    <col min="14602" max="14602" width="13.140625" style="1" customWidth="1"/>
    <col min="14603" max="14603" width="14.28515625" style="1" customWidth="1"/>
    <col min="14604" max="14849" width="9.140625" style="1"/>
    <col min="14850" max="14850" width="69.140625" style="1" customWidth="1"/>
    <col min="14851" max="14851" width="16.140625" style="1" customWidth="1"/>
    <col min="14852" max="14852" width="16.42578125" style="1" customWidth="1"/>
    <col min="14853" max="14853" width="12" style="1" customWidth="1"/>
    <col min="14854" max="14854" width="11.140625" style="1" customWidth="1"/>
    <col min="14855" max="14855" width="12.5703125" style="1" customWidth="1"/>
    <col min="14856" max="14856" width="14.42578125" style="1" customWidth="1"/>
    <col min="14857" max="14857" width="12" style="1" customWidth="1"/>
    <col min="14858" max="14858" width="13.140625" style="1" customWidth="1"/>
    <col min="14859" max="14859" width="14.28515625" style="1" customWidth="1"/>
    <col min="14860" max="15105" width="9.140625" style="1"/>
    <col min="15106" max="15106" width="69.140625" style="1" customWidth="1"/>
    <col min="15107" max="15107" width="16.140625" style="1" customWidth="1"/>
    <col min="15108" max="15108" width="16.42578125" style="1" customWidth="1"/>
    <col min="15109" max="15109" width="12" style="1" customWidth="1"/>
    <col min="15110" max="15110" width="11.140625" style="1" customWidth="1"/>
    <col min="15111" max="15111" width="12.5703125" style="1" customWidth="1"/>
    <col min="15112" max="15112" width="14.42578125" style="1" customWidth="1"/>
    <col min="15113" max="15113" width="12" style="1" customWidth="1"/>
    <col min="15114" max="15114" width="13.140625" style="1" customWidth="1"/>
    <col min="15115" max="15115" width="14.28515625" style="1" customWidth="1"/>
    <col min="15116" max="15361" width="9.140625" style="1"/>
    <col min="15362" max="15362" width="69.140625" style="1" customWidth="1"/>
    <col min="15363" max="15363" width="16.140625" style="1" customWidth="1"/>
    <col min="15364" max="15364" width="16.42578125" style="1" customWidth="1"/>
    <col min="15365" max="15365" width="12" style="1" customWidth="1"/>
    <col min="15366" max="15366" width="11.140625" style="1" customWidth="1"/>
    <col min="15367" max="15367" width="12.5703125" style="1" customWidth="1"/>
    <col min="15368" max="15368" width="14.42578125" style="1" customWidth="1"/>
    <col min="15369" max="15369" width="12" style="1" customWidth="1"/>
    <col min="15370" max="15370" width="13.140625" style="1" customWidth="1"/>
    <col min="15371" max="15371" width="14.28515625" style="1" customWidth="1"/>
    <col min="15372" max="15617" width="9.140625" style="1"/>
    <col min="15618" max="15618" width="69.140625" style="1" customWidth="1"/>
    <col min="15619" max="15619" width="16.140625" style="1" customWidth="1"/>
    <col min="15620" max="15620" width="16.42578125" style="1" customWidth="1"/>
    <col min="15621" max="15621" width="12" style="1" customWidth="1"/>
    <col min="15622" max="15622" width="11.140625" style="1" customWidth="1"/>
    <col min="15623" max="15623" width="12.5703125" style="1" customWidth="1"/>
    <col min="15624" max="15624" width="14.42578125" style="1" customWidth="1"/>
    <col min="15625" max="15625" width="12" style="1" customWidth="1"/>
    <col min="15626" max="15626" width="13.140625" style="1" customWidth="1"/>
    <col min="15627" max="15627" width="14.28515625" style="1" customWidth="1"/>
    <col min="15628" max="15873" width="9.140625" style="1"/>
    <col min="15874" max="15874" width="69.140625" style="1" customWidth="1"/>
    <col min="15875" max="15875" width="16.140625" style="1" customWidth="1"/>
    <col min="15876" max="15876" width="16.42578125" style="1" customWidth="1"/>
    <col min="15877" max="15877" width="12" style="1" customWidth="1"/>
    <col min="15878" max="15878" width="11.140625" style="1" customWidth="1"/>
    <col min="15879" max="15879" width="12.5703125" style="1" customWidth="1"/>
    <col min="15880" max="15880" width="14.42578125" style="1" customWidth="1"/>
    <col min="15881" max="15881" width="12" style="1" customWidth="1"/>
    <col min="15882" max="15882" width="13.140625" style="1" customWidth="1"/>
    <col min="15883" max="15883" width="14.28515625" style="1" customWidth="1"/>
    <col min="15884" max="16129" width="9.140625" style="1"/>
    <col min="16130" max="16130" width="69.140625" style="1" customWidth="1"/>
    <col min="16131" max="16131" width="16.140625" style="1" customWidth="1"/>
    <col min="16132" max="16132" width="16.42578125" style="1" customWidth="1"/>
    <col min="16133" max="16133" width="12" style="1" customWidth="1"/>
    <col min="16134" max="16134" width="11.140625" style="1" customWidth="1"/>
    <col min="16135" max="16135" width="12.5703125" style="1" customWidth="1"/>
    <col min="16136" max="16136" width="14.42578125" style="1" customWidth="1"/>
    <col min="16137" max="16137" width="12" style="1" customWidth="1"/>
    <col min="16138" max="16138" width="13.140625" style="1" customWidth="1"/>
    <col min="16139" max="16139" width="14.28515625" style="1" customWidth="1"/>
    <col min="16140" max="16384" width="9.140625" style="1"/>
  </cols>
  <sheetData>
    <row r="1" spans="1:202" ht="21" customHeight="1" x14ac:dyDescent="0.25">
      <c r="A1" s="61" t="s">
        <v>42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202" ht="15" customHeight="1" x14ac:dyDescent="0.25">
      <c r="A2" s="62" t="s">
        <v>0</v>
      </c>
      <c r="B2" s="64" t="s">
        <v>1</v>
      </c>
      <c r="C2" s="64" t="s">
        <v>2</v>
      </c>
      <c r="D2" s="66" t="s">
        <v>3</v>
      </c>
      <c r="E2" s="68" t="s">
        <v>4</v>
      </c>
      <c r="F2" s="69"/>
      <c r="G2" s="66" t="s">
        <v>5</v>
      </c>
      <c r="H2" s="70" t="s">
        <v>6</v>
      </c>
      <c r="I2" s="72" t="s">
        <v>4</v>
      </c>
      <c r="J2" s="73"/>
      <c r="K2" s="70" t="s">
        <v>7</v>
      </c>
    </row>
    <row r="3" spans="1:202" s="4" customFormat="1" ht="55.5" customHeight="1" x14ac:dyDescent="0.25">
      <c r="A3" s="63"/>
      <c r="B3" s="65"/>
      <c r="C3" s="65"/>
      <c r="D3" s="67"/>
      <c r="E3" s="2" t="s">
        <v>8</v>
      </c>
      <c r="F3" s="2" t="s">
        <v>9</v>
      </c>
      <c r="G3" s="67"/>
      <c r="H3" s="71"/>
      <c r="I3" s="3" t="s">
        <v>8</v>
      </c>
      <c r="J3" s="3" t="s">
        <v>9</v>
      </c>
      <c r="K3" s="71"/>
    </row>
    <row r="4" spans="1:202" s="4" customFormat="1" ht="15.75" customHeight="1" x14ac:dyDescent="0.25">
      <c r="A4" s="52" t="s">
        <v>10</v>
      </c>
      <c r="B4" s="53"/>
      <c r="C4" s="54"/>
      <c r="D4" s="2"/>
      <c r="E4" s="2"/>
      <c r="F4" s="2"/>
      <c r="G4" s="2"/>
      <c r="H4" s="3"/>
      <c r="I4" s="3"/>
      <c r="J4" s="3"/>
      <c r="K4" s="3"/>
    </row>
    <row r="5" spans="1:202" s="4" customFormat="1" ht="15.75" x14ac:dyDescent="0.25">
      <c r="A5" s="55" t="s">
        <v>11</v>
      </c>
      <c r="B5" s="56"/>
      <c r="C5" s="57"/>
      <c r="D5" s="5">
        <f t="shared" ref="D5:K5" si="0">SUM(D6:D10)</f>
        <v>50</v>
      </c>
      <c r="E5" s="5">
        <f t="shared" si="0"/>
        <v>50</v>
      </c>
      <c r="F5" s="5">
        <f t="shared" si="0"/>
        <v>0</v>
      </c>
      <c r="G5" s="5">
        <f t="shared" si="0"/>
        <v>45</v>
      </c>
      <c r="H5" s="5">
        <f t="shared" si="0"/>
        <v>50</v>
      </c>
      <c r="I5" s="5">
        <f t="shared" si="0"/>
        <v>50</v>
      </c>
      <c r="J5" s="5">
        <f t="shared" si="0"/>
        <v>0</v>
      </c>
      <c r="K5" s="5">
        <f t="shared" si="0"/>
        <v>48</v>
      </c>
      <c r="L5" s="6">
        <f>H5-D5</f>
        <v>0</v>
      </c>
    </row>
    <row r="6" spans="1:202" s="13" customFormat="1" ht="15.75" x14ac:dyDescent="0.25">
      <c r="A6" s="7">
        <v>1</v>
      </c>
      <c r="B6" s="8" t="s">
        <v>12</v>
      </c>
      <c r="C6" s="9">
        <v>3202000601</v>
      </c>
      <c r="D6" s="10">
        <f>E6+F6</f>
        <v>32</v>
      </c>
      <c r="E6" s="10">
        <v>32</v>
      </c>
      <c r="F6" s="10"/>
      <c r="G6" s="11">
        <v>28</v>
      </c>
      <c r="H6" s="10">
        <f>I6+J6</f>
        <v>32</v>
      </c>
      <c r="I6" s="10">
        <v>32</v>
      </c>
      <c r="J6" s="10"/>
      <c r="K6" s="11">
        <v>31</v>
      </c>
      <c r="L6" s="6">
        <f t="shared" ref="L6:L31" si="1">H6-D6</f>
        <v>0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</row>
    <row r="7" spans="1:202" s="13" customFormat="1" ht="15.75" x14ac:dyDescent="0.25">
      <c r="A7" s="7">
        <v>2</v>
      </c>
      <c r="B7" s="8" t="s">
        <v>13</v>
      </c>
      <c r="C7" s="9">
        <v>3202011120</v>
      </c>
      <c r="D7" s="10">
        <f>E7+F7</f>
        <v>1</v>
      </c>
      <c r="E7" s="10">
        <v>1</v>
      </c>
      <c r="F7" s="10"/>
      <c r="G7" s="11">
        <v>1</v>
      </c>
      <c r="H7" s="10">
        <f>I7+J7</f>
        <v>1</v>
      </c>
      <c r="I7" s="10">
        <v>1</v>
      </c>
      <c r="J7" s="10"/>
      <c r="K7" s="11">
        <v>1</v>
      </c>
      <c r="L7" s="6">
        <f t="shared" si="1"/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</row>
    <row r="8" spans="1:202" s="13" customFormat="1" ht="15.75" x14ac:dyDescent="0.25">
      <c r="A8" s="7">
        <v>3</v>
      </c>
      <c r="B8" s="8" t="s">
        <v>14</v>
      </c>
      <c r="C8" s="9">
        <v>3202010529</v>
      </c>
      <c r="D8" s="10">
        <f>E8+F8</f>
        <v>2</v>
      </c>
      <c r="E8" s="10">
        <v>2</v>
      </c>
      <c r="F8" s="10"/>
      <c r="G8" s="11">
        <v>2</v>
      </c>
      <c r="H8" s="10">
        <f>I8+J8</f>
        <v>2</v>
      </c>
      <c r="I8" s="10">
        <v>2</v>
      </c>
      <c r="J8" s="10"/>
      <c r="K8" s="11">
        <v>2</v>
      </c>
      <c r="L8" s="6">
        <f t="shared" si="1"/>
        <v>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</row>
    <row r="9" spans="1:202" s="13" customFormat="1" ht="15.75" x14ac:dyDescent="0.25">
      <c r="A9" s="7">
        <v>4</v>
      </c>
      <c r="B9" s="8" t="s">
        <v>15</v>
      </c>
      <c r="C9" s="9">
        <v>3202012068</v>
      </c>
      <c r="D9" s="10">
        <f>E9+F9</f>
        <v>9.5</v>
      </c>
      <c r="E9" s="10">
        <v>9.5</v>
      </c>
      <c r="F9" s="10"/>
      <c r="G9" s="11">
        <v>9</v>
      </c>
      <c r="H9" s="10">
        <f>I9+J9</f>
        <v>9.5</v>
      </c>
      <c r="I9" s="10">
        <v>9.5</v>
      </c>
      <c r="J9" s="10"/>
      <c r="K9" s="11">
        <v>9</v>
      </c>
      <c r="L9" s="6">
        <f t="shared" si="1"/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</row>
    <row r="10" spans="1:202" s="13" customFormat="1" ht="15.75" x14ac:dyDescent="0.25">
      <c r="A10" s="7">
        <v>5</v>
      </c>
      <c r="B10" s="8" t="s">
        <v>16</v>
      </c>
      <c r="C10" s="9">
        <v>3202012043</v>
      </c>
      <c r="D10" s="10">
        <f>E10+F10</f>
        <v>5.5</v>
      </c>
      <c r="E10" s="10">
        <v>5.5</v>
      </c>
      <c r="F10" s="10"/>
      <c r="G10" s="11">
        <v>5</v>
      </c>
      <c r="H10" s="10">
        <f>I10+J10</f>
        <v>5.5</v>
      </c>
      <c r="I10" s="10">
        <v>5.5</v>
      </c>
      <c r="J10" s="10"/>
      <c r="K10" s="11">
        <v>5</v>
      </c>
      <c r="L10" s="6">
        <f t="shared" si="1"/>
        <v>0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</row>
    <row r="11" spans="1:202" s="13" customFormat="1" ht="15.75" customHeight="1" x14ac:dyDescent="0.25">
      <c r="A11" s="55" t="s">
        <v>17</v>
      </c>
      <c r="B11" s="56"/>
      <c r="C11" s="57"/>
      <c r="D11" s="14">
        <f>D12+D13</f>
        <v>46.75</v>
      </c>
      <c r="E11" s="14">
        <f t="shared" ref="E11:K11" si="2">E12+E13</f>
        <v>46.75</v>
      </c>
      <c r="F11" s="14">
        <f t="shared" si="2"/>
        <v>0</v>
      </c>
      <c r="G11" s="14">
        <f t="shared" si="2"/>
        <v>42</v>
      </c>
      <c r="H11" s="14">
        <f t="shared" si="2"/>
        <v>46.75</v>
      </c>
      <c r="I11" s="14">
        <f t="shared" si="2"/>
        <v>46.75</v>
      </c>
      <c r="J11" s="14">
        <f t="shared" si="2"/>
        <v>0</v>
      </c>
      <c r="K11" s="14">
        <f t="shared" si="2"/>
        <v>43</v>
      </c>
      <c r="L11" s="6">
        <f t="shared" si="1"/>
        <v>0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</row>
    <row r="12" spans="1:202" s="13" customFormat="1" ht="30" x14ac:dyDescent="0.25">
      <c r="A12" s="7">
        <v>1</v>
      </c>
      <c r="B12" s="8" t="s">
        <v>18</v>
      </c>
      <c r="C12" s="9">
        <v>3202506980</v>
      </c>
      <c r="D12" s="10">
        <f>E12+F12</f>
        <v>9</v>
      </c>
      <c r="E12" s="10">
        <v>9</v>
      </c>
      <c r="F12" s="10"/>
      <c r="G12" s="11">
        <v>7</v>
      </c>
      <c r="H12" s="10">
        <f>I12+J12</f>
        <v>9</v>
      </c>
      <c r="I12" s="10">
        <v>9</v>
      </c>
      <c r="J12" s="10"/>
      <c r="K12" s="11">
        <v>8</v>
      </c>
      <c r="L12" s="6">
        <f t="shared" si="1"/>
        <v>0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</row>
    <row r="13" spans="1:202" s="13" customFormat="1" ht="30" x14ac:dyDescent="0.25">
      <c r="A13" s="7">
        <f>A12+1</f>
        <v>2</v>
      </c>
      <c r="B13" s="8" t="s">
        <v>19</v>
      </c>
      <c r="C13" s="9">
        <v>3202503316</v>
      </c>
      <c r="D13" s="10">
        <f>E13+F13</f>
        <v>37.75</v>
      </c>
      <c r="E13" s="15">
        <v>37.75</v>
      </c>
      <c r="F13" s="15"/>
      <c r="G13" s="16">
        <v>35</v>
      </c>
      <c r="H13" s="10">
        <f>I13+J13</f>
        <v>37.75</v>
      </c>
      <c r="I13" s="15">
        <v>37.75</v>
      </c>
      <c r="J13" s="15"/>
      <c r="K13" s="16">
        <v>35</v>
      </c>
      <c r="L13" s="6">
        <f t="shared" si="1"/>
        <v>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</row>
    <row r="14" spans="1:202" ht="15" customHeight="1" x14ac:dyDescent="0.25">
      <c r="A14" s="55" t="s">
        <v>20</v>
      </c>
      <c r="B14" s="56"/>
      <c r="C14" s="57"/>
      <c r="D14" s="5">
        <f>SUM(D15:D26)</f>
        <v>458.4</v>
      </c>
      <c r="E14" s="5">
        <f t="shared" ref="E14:K14" si="3">SUM(E15:E26)</f>
        <v>301.95</v>
      </c>
      <c r="F14" s="5">
        <f t="shared" si="3"/>
        <v>156.44999999999999</v>
      </c>
      <c r="G14" s="5">
        <f t="shared" si="3"/>
        <v>364</v>
      </c>
      <c r="H14" s="5">
        <f t="shared" si="3"/>
        <v>465.68</v>
      </c>
      <c r="I14" s="5">
        <f t="shared" si="3"/>
        <v>304.95</v>
      </c>
      <c r="J14" s="5">
        <f t="shared" si="3"/>
        <v>160.72999999999999</v>
      </c>
      <c r="K14" s="5">
        <f t="shared" si="3"/>
        <v>367</v>
      </c>
      <c r="L14" s="6">
        <f t="shared" si="1"/>
        <v>7.2800000000000296</v>
      </c>
      <c r="M14" s="17" t="s">
        <v>21</v>
      </c>
      <c r="N14" s="17"/>
    </row>
    <row r="15" spans="1:202" s="19" customFormat="1" ht="30" x14ac:dyDescent="0.25">
      <c r="A15" s="7">
        <v>1</v>
      </c>
      <c r="B15" s="8" t="s">
        <v>22</v>
      </c>
      <c r="C15" s="8">
        <v>3202007597</v>
      </c>
      <c r="D15" s="10">
        <f t="shared" ref="D15:D25" si="4">E15+F15</f>
        <v>32.65</v>
      </c>
      <c r="E15" s="10">
        <v>32.65</v>
      </c>
      <c r="F15" s="10"/>
      <c r="G15" s="11">
        <v>28</v>
      </c>
      <c r="H15" s="10">
        <f t="shared" ref="H15:H25" si="5">I15+J15</f>
        <v>32.65</v>
      </c>
      <c r="I15" s="10">
        <v>32.65</v>
      </c>
      <c r="J15" s="10"/>
      <c r="K15" s="11">
        <v>28</v>
      </c>
      <c r="L15" s="6">
        <f t="shared" si="1"/>
        <v>0</v>
      </c>
      <c r="M15" s="17" t="s">
        <v>23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</row>
    <row r="16" spans="1:202" s="13" customFormat="1" ht="30" x14ac:dyDescent="0.25">
      <c r="A16" s="7">
        <f>A15+1</f>
        <v>2</v>
      </c>
      <c r="B16" s="8" t="s">
        <v>24</v>
      </c>
      <c r="C16" s="8">
        <v>3202007879</v>
      </c>
      <c r="D16" s="10">
        <f t="shared" si="4"/>
        <v>32.65</v>
      </c>
      <c r="E16" s="10">
        <v>32.65</v>
      </c>
      <c r="F16" s="10"/>
      <c r="G16" s="11">
        <v>27</v>
      </c>
      <c r="H16" s="10">
        <f t="shared" si="5"/>
        <v>32.65</v>
      </c>
      <c r="I16" s="10">
        <v>32.65</v>
      </c>
      <c r="J16" s="10"/>
      <c r="K16" s="11">
        <v>28</v>
      </c>
      <c r="L16" s="6">
        <f t="shared" si="1"/>
        <v>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</row>
    <row r="17" spans="1:202" ht="15" customHeight="1" x14ac:dyDescent="0.25">
      <c r="A17" s="7">
        <f>A16+1</f>
        <v>3</v>
      </c>
      <c r="B17" s="8" t="s">
        <v>25</v>
      </c>
      <c r="C17" s="8">
        <v>3202007808</v>
      </c>
      <c r="D17" s="10">
        <f t="shared" si="4"/>
        <v>55.55</v>
      </c>
      <c r="E17" s="10">
        <v>55.55</v>
      </c>
      <c r="F17" s="10"/>
      <c r="G17" s="20">
        <v>48</v>
      </c>
      <c r="H17" s="10">
        <f t="shared" si="5"/>
        <v>55.55</v>
      </c>
      <c r="I17" s="10">
        <v>55.55</v>
      </c>
      <c r="J17" s="10"/>
      <c r="K17" s="20">
        <v>49</v>
      </c>
      <c r="L17" s="6">
        <f t="shared" si="1"/>
        <v>0</v>
      </c>
    </row>
    <row r="18" spans="1:202" s="19" customFormat="1" ht="30" x14ac:dyDescent="0.25">
      <c r="A18" s="7">
        <f>A17+1</f>
        <v>4</v>
      </c>
      <c r="B18" s="8" t="s">
        <v>26</v>
      </c>
      <c r="C18" s="8">
        <v>3202007660</v>
      </c>
      <c r="D18" s="10">
        <f t="shared" si="4"/>
        <v>53.45</v>
      </c>
      <c r="E18" s="10">
        <v>53.45</v>
      </c>
      <c r="F18" s="10"/>
      <c r="G18" s="21">
        <v>43</v>
      </c>
      <c r="H18" s="10">
        <f t="shared" si="5"/>
        <v>53.45</v>
      </c>
      <c r="I18" s="10">
        <v>53.45</v>
      </c>
      <c r="J18" s="10"/>
      <c r="K18" s="21">
        <v>43</v>
      </c>
      <c r="L18" s="6">
        <f t="shared" si="1"/>
        <v>0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</row>
    <row r="19" spans="1:202" s="19" customFormat="1" ht="30" x14ac:dyDescent="0.25">
      <c r="A19" s="7">
        <f>A18+1</f>
        <v>5</v>
      </c>
      <c r="B19" s="8" t="s">
        <v>27</v>
      </c>
      <c r="C19" s="8">
        <v>3202007413</v>
      </c>
      <c r="D19" s="10">
        <f t="shared" si="4"/>
        <v>61.69</v>
      </c>
      <c r="E19" s="22">
        <v>25.25</v>
      </c>
      <c r="F19" s="22">
        <v>36.44</v>
      </c>
      <c r="G19" s="21">
        <v>47</v>
      </c>
      <c r="H19" s="23">
        <f t="shared" si="5"/>
        <v>67.92</v>
      </c>
      <c r="I19" s="24">
        <f>2.5+25.25</f>
        <v>27.75</v>
      </c>
      <c r="J19" s="25">
        <f>38.61+1.56</f>
        <v>40.17</v>
      </c>
      <c r="K19" s="21">
        <v>47</v>
      </c>
      <c r="L19" s="6">
        <f t="shared" si="1"/>
        <v>6.230000000000004</v>
      </c>
      <c r="M19" s="18">
        <v>3.73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</row>
    <row r="20" spans="1:202" s="19" customFormat="1" ht="30" x14ac:dyDescent="0.25">
      <c r="A20" s="7">
        <v>2</v>
      </c>
      <c r="B20" s="8" t="s">
        <v>28</v>
      </c>
      <c r="C20" s="8">
        <v>3202007420</v>
      </c>
      <c r="D20" s="10">
        <f t="shared" si="4"/>
        <v>54.28</v>
      </c>
      <c r="E20" s="22">
        <v>22.5</v>
      </c>
      <c r="F20" s="22">
        <v>31.78</v>
      </c>
      <c r="G20" s="21">
        <v>44</v>
      </c>
      <c r="H20" s="26">
        <f t="shared" si="5"/>
        <v>55.05</v>
      </c>
      <c r="I20" s="25">
        <v>23</v>
      </c>
      <c r="J20" s="25">
        <v>32.049999999999997</v>
      </c>
      <c r="K20" s="27">
        <v>44</v>
      </c>
      <c r="L20" s="6">
        <f t="shared" si="1"/>
        <v>0.76999999999999602</v>
      </c>
      <c r="M20" s="18">
        <v>0.77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</row>
    <row r="21" spans="1:202" s="19" customFormat="1" ht="30" x14ac:dyDescent="0.25">
      <c r="A21" s="7">
        <v>7</v>
      </c>
      <c r="B21" s="8" t="s">
        <v>29</v>
      </c>
      <c r="C21" s="8">
        <v>3202007371</v>
      </c>
      <c r="D21" s="10">
        <f t="shared" si="4"/>
        <v>66.11</v>
      </c>
      <c r="E21" s="22">
        <v>30.5</v>
      </c>
      <c r="F21" s="22">
        <v>35.61</v>
      </c>
      <c r="G21" s="21">
        <v>54</v>
      </c>
      <c r="H21" s="26">
        <f t="shared" si="5"/>
        <v>66.39</v>
      </c>
      <c r="I21" s="25">
        <v>30.5</v>
      </c>
      <c r="J21" s="25">
        <f>35.89</f>
        <v>35.89</v>
      </c>
      <c r="K21" s="27">
        <v>54</v>
      </c>
      <c r="L21" s="6">
        <f t="shared" si="1"/>
        <v>0.28000000000000114</v>
      </c>
      <c r="M21" s="18">
        <v>0.28000000000000003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</row>
    <row r="22" spans="1:202" s="19" customFormat="1" ht="30" x14ac:dyDescent="0.25">
      <c r="A22" s="7">
        <v>8</v>
      </c>
      <c r="B22" s="8" t="s">
        <v>30</v>
      </c>
      <c r="C22" s="8">
        <v>3202007999</v>
      </c>
      <c r="D22" s="10">
        <f t="shared" si="4"/>
        <v>26.45</v>
      </c>
      <c r="E22" s="22">
        <v>19.899999999999999</v>
      </c>
      <c r="F22" s="22">
        <v>6.55</v>
      </c>
      <c r="G22" s="21">
        <v>22</v>
      </c>
      <c r="H22" s="10">
        <f t="shared" si="5"/>
        <v>26.45</v>
      </c>
      <c r="I22" s="22">
        <v>19.899999999999999</v>
      </c>
      <c r="J22" s="22">
        <v>6.55</v>
      </c>
      <c r="K22" s="21">
        <v>22</v>
      </c>
      <c r="L22" s="6">
        <f t="shared" si="1"/>
        <v>0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</row>
    <row r="23" spans="1:202" s="19" customFormat="1" ht="30" x14ac:dyDescent="0.25">
      <c r="A23" s="7">
        <v>9</v>
      </c>
      <c r="B23" s="8" t="s">
        <v>31</v>
      </c>
      <c r="C23" s="8">
        <v>3202008230</v>
      </c>
      <c r="D23" s="10">
        <f t="shared" si="4"/>
        <v>62.57</v>
      </c>
      <c r="E23" s="22">
        <v>16.5</v>
      </c>
      <c r="F23" s="22">
        <v>46.07</v>
      </c>
      <c r="G23" s="21">
        <v>38</v>
      </c>
      <c r="H23" s="10">
        <f t="shared" si="5"/>
        <v>62.57</v>
      </c>
      <c r="I23" s="22">
        <v>16.5</v>
      </c>
      <c r="J23" s="22">
        <v>46.07</v>
      </c>
      <c r="K23" s="21">
        <v>39</v>
      </c>
      <c r="L23" s="6">
        <f t="shared" si="1"/>
        <v>0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</row>
    <row r="24" spans="1:202" s="19" customFormat="1" ht="15.75" x14ac:dyDescent="0.25">
      <c r="A24" s="7">
        <v>10</v>
      </c>
      <c r="B24" s="8" t="s">
        <v>32</v>
      </c>
      <c r="C24" s="8">
        <v>3202010649</v>
      </c>
      <c r="D24" s="10">
        <f t="shared" si="4"/>
        <v>4</v>
      </c>
      <c r="E24" s="22">
        <v>4</v>
      </c>
      <c r="F24" s="22"/>
      <c r="G24" s="21">
        <v>4</v>
      </c>
      <c r="H24" s="10">
        <f t="shared" si="5"/>
        <v>4</v>
      </c>
      <c r="I24" s="22">
        <v>4</v>
      </c>
      <c r="J24" s="22"/>
      <c r="K24" s="21">
        <v>4</v>
      </c>
      <c r="L24" s="6">
        <f t="shared" si="1"/>
        <v>0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</row>
    <row r="25" spans="1:202" s="19" customFormat="1" ht="30" x14ac:dyDescent="0.25">
      <c r="A25" s="7">
        <v>11</v>
      </c>
      <c r="B25" s="8" t="s">
        <v>33</v>
      </c>
      <c r="C25" s="8">
        <v>3202009442</v>
      </c>
      <c r="D25" s="10">
        <f t="shared" si="4"/>
        <v>1.5</v>
      </c>
      <c r="E25" s="22">
        <v>1.5</v>
      </c>
      <c r="F25" s="22"/>
      <c r="G25" s="21">
        <v>2</v>
      </c>
      <c r="H25" s="10">
        <f t="shared" si="5"/>
        <v>1.5</v>
      </c>
      <c r="I25" s="22">
        <v>1.5</v>
      </c>
      <c r="J25" s="22"/>
      <c r="K25" s="21">
        <v>2</v>
      </c>
      <c r="L25" s="6">
        <f t="shared" si="1"/>
        <v>0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</row>
    <row r="26" spans="1:202" s="19" customFormat="1" ht="45" x14ac:dyDescent="0.25">
      <c r="A26" s="7">
        <v>12</v>
      </c>
      <c r="B26" s="8" t="s">
        <v>34</v>
      </c>
      <c r="C26" s="8">
        <v>3245008718</v>
      </c>
      <c r="D26" s="10">
        <f>E26+F26</f>
        <v>7.5</v>
      </c>
      <c r="E26" s="22">
        <v>7.5</v>
      </c>
      <c r="F26" s="22"/>
      <c r="G26" s="21">
        <v>7</v>
      </c>
      <c r="H26" s="10">
        <f>I26+J26</f>
        <v>7.5</v>
      </c>
      <c r="I26" s="22">
        <v>7.5</v>
      </c>
      <c r="J26" s="22"/>
      <c r="K26" s="21">
        <v>7</v>
      </c>
      <c r="L26" s="6">
        <f t="shared" si="1"/>
        <v>0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</row>
    <row r="27" spans="1:202" s="19" customFormat="1" ht="15.75" customHeight="1" x14ac:dyDescent="0.25">
      <c r="A27" s="58" t="s">
        <v>35</v>
      </c>
      <c r="B27" s="59"/>
      <c r="C27" s="60"/>
      <c r="D27" s="14">
        <f t="shared" ref="D27:K27" si="6">D28+D29</f>
        <v>85</v>
      </c>
      <c r="E27" s="14">
        <f t="shared" si="6"/>
        <v>85</v>
      </c>
      <c r="F27" s="14">
        <f t="shared" si="6"/>
        <v>0</v>
      </c>
      <c r="G27" s="14">
        <f t="shared" si="6"/>
        <v>87</v>
      </c>
      <c r="H27" s="14">
        <f t="shared" si="6"/>
        <v>85</v>
      </c>
      <c r="I27" s="14">
        <f t="shared" si="6"/>
        <v>85</v>
      </c>
      <c r="J27" s="14">
        <f t="shared" si="6"/>
        <v>0</v>
      </c>
      <c r="K27" s="14">
        <f t="shared" si="6"/>
        <v>83</v>
      </c>
      <c r="L27" s="6">
        <f t="shared" si="1"/>
        <v>0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</row>
    <row r="28" spans="1:202" s="19" customFormat="1" ht="30" x14ac:dyDescent="0.25">
      <c r="A28" s="7">
        <v>1</v>
      </c>
      <c r="B28" s="8" t="s">
        <v>36</v>
      </c>
      <c r="C28" s="9">
        <v>3202011561</v>
      </c>
      <c r="D28" s="10">
        <f>E28+F28</f>
        <v>30</v>
      </c>
      <c r="E28" s="10">
        <v>30</v>
      </c>
      <c r="F28" s="10"/>
      <c r="G28" s="11">
        <v>29</v>
      </c>
      <c r="H28" s="10">
        <f>I28+J28</f>
        <v>30</v>
      </c>
      <c r="I28" s="10">
        <v>30</v>
      </c>
      <c r="J28" s="10"/>
      <c r="K28" s="11">
        <v>29</v>
      </c>
      <c r="L28" s="6">
        <f t="shared" si="1"/>
        <v>0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</row>
    <row r="29" spans="1:202" s="19" customFormat="1" ht="29.25" customHeight="1" x14ac:dyDescent="0.25">
      <c r="A29" s="7">
        <v>2</v>
      </c>
      <c r="B29" s="8" t="s">
        <v>37</v>
      </c>
      <c r="C29" s="9">
        <v>3202506564</v>
      </c>
      <c r="D29" s="10">
        <f>E29+F29</f>
        <v>55</v>
      </c>
      <c r="E29" s="10">
        <v>55</v>
      </c>
      <c r="F29" s="10"/>
      <c r="G29" s="11">
        <v>58</v>
      </c>
      <c r="H29" s="10">
        <f>I29+J29</f>
        <v>55</v>
      </c>
      <c r="I29" s="28">
        <v>55</v>
      </c>
      <c r="J29" s="28"/>
      <c r="K29" s="29">
        <v>54</v>
      </c>
      <c r="L29" s="6">
        <f t="shared" si="1"/>
        <v>0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</row>
    <row r="30" spans="1:202" s="19" customFormat="1" ht="15.75" hidden="1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6">
        <f t="shared" si="1"/>
        <v>0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</row>
    <row r="31" spans="1:202" s="19" customFormat="1" ht="15.75" customHeight="1" x14ac:dyDescent="0.25">
      <c r="A31" s="18"/>
      <c r="B31" s="18"/>
      <c r="C31" s="18"/>
      <c r="D31" s="30">
        <f>D5+D11+D14+D27</f>
        <v>640.15</v>
      </c>
      <c r="E31" s="30">
        <f t="shared" ref="E31:K31" si="7">E5+E11+E14+E27</f>
        <v>483.7</v>
      </c>
      <c r="F31" s="30">
        <f t="shared" si="7"/>
        <v>156.44999999999999</v>
      </c>
      <c r="G31" s="30">
        <f t="shared" si="7"/>
        <v>538</v>
      </c>
      <c r="H31" s="30">
        <f t="shared" si="7"/>
        <v>647.43000000000006</v>
      </c>
      <c r="I31" s="30">
        <f t="shared" si="7"/>
        <v>486.7</v>
      </c>
      <c r="J31" s="30">
        <f t="shared" si="7"/>
        <v>160.72999999999999</v>
      </c>
      <c r="K31" s="30">
        <f t="shared" si="7"/>
        <v>541</v>
      </c>
      <c r="L31" s="6">
        <f t="shared" si="1"/>
        <v>7.2800000000000864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</row>
    <row r="32" spans="1:202" s="32" customFormat="1" ht="28.5" customHeight="1" x14ac:dyDescent="0.25">
      <c r="A32" s="31" t="s">
        <v>38</v>
      </c>
      <c r="B32" s="31"/>
      <c r="C32" s="31"/>
      <c r="D32" s="31" t="s">
        <v>39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4" s="32" customFormat="1" x14ac:dyDescent="0.25">
      <c r="A33" s="31" t="s">
        <v>40</v>
      </c>
      <c r="B33" s="33"/>
      <c r="C33" s="31"/>
      <c r="D33" s="31" t="s">
        <v>41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4" s="19" customFormat="1" x14ac:dyDescent="0.25">
      <c r="A34" s="13"/>
      <c r="B34" s="34"/>
      <c r="C34" s="3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</row>
    <row r="35" spans="1:194" s="19" customFormat="1" x14ac:dyDescent="0.25">
      <c r="A35" s="13"/>
      <c r="B35" s="34"/>
      <c r="C35" s="3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</row>
    <row r="36" spans="1:194" s="19" customFormat="1" x14ac:dyDescent="0.25">
      <c r="A36" s="13"/>
      <c r="B36" s="34"/>
      <c r="C36" s="3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</row>
    <row r="37" spans="1:194" s="19" customFormat="1" x14ac:dyDescent="0.25">
      <c r="A37" s="13"/>
      <c r="B37" s="34"/>
      <c r="C37" s="3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</row>
    <row r="38" spans="1:194" s="19" customFormat="1" x14ac:dyDescent="0.25">
      <c r="A38" s="13"/>
      <c r="B38" s="34"/>
      <c r="C38" s="3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</row>
    <row r="39" spans="1:194" s="19" customFormat="1" ht="15.75" customHeight="1" x14ac:dyDescent="0.25">
      <c r="A39" s="13"/>
      <c r="B39" s="34"/>
      <c r="C39" s="34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</row>
    <row r="40" spans="1:194" s="19" customFormat="1" x14ac:dyDescent="0.25">
      <c r="A40" s="13"/>
      <c r="B40" s="34"/>
      <c r="C40" s="34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</row>
    <row r="41" spans="1:194" s="13" customFormat="1" ht="15.75" customHeight="1" x14ac:dyDescent="0.25">
      <c r="B41" s="34"/>
      <c r="C41" s="3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</row>
    <row r="42" spans="1:194" s="13" customFormat="1" x14ac:dyDescent="0.25">
      <c r="B42" s="34"/>
      <c r="C42" s="3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</row>
    <row r="43" spans="1:194" ht="15" customHeight="1" x14ac:dyDescent="0.25">
      <c r="A43" s="13"/>
      <c r="B43" s="34"/>
      <c r="C43" s="34"/>
      <c r="D43" s="1"/>
      <c r="E43" s="1"/>
      <c r="F43" s="1"/>
      <c r="G43" s="1"/>
      <c r="H43" s="1"/>
      <c r="I43" s="1"/>
      <c r="J43" s="1"/>
      <c r="K43" s="1"/>
    </row>
    <row r="44" spans="1:194" s="19" customFormat="1" x14ac:dyDescent="0.25">
      <c r="A44" s="13"/>
      <c r="B44" s="34"/>
      <c r="C44" s="34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</row>
    <row r="45" spans="1:194" s="19" customFormat="1" x14ac:dyDescent="0.25">
      <c r="A45" s="13"/>
      <c r="B45" s="34"/>
      <c r="C45" s="3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</row>
    <row r="46" spans="1:194" s="19" customFormat="1" x14ac:dyDescent="0.25">
      <c r="A46" s="13"/>
      <c r="B46" s="34"/>
      <c r="C46" s="34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</row>
    <row r="47" spans="1:194" s="13" customFormat="1" x14ac:dyDescent="0.25">
      <c r="B47" s="34"/>
      <c r="C47" s="34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</row>
    <row r="48" spans="1:194" s="13" customFormat="1" x14ac:dyDescent="0.25">
      <c r="B48" s="34"/>
      <c r="C48" s="3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</row>
    <row r="49" spans="1:202" s="13" customFormat="1" x14ac:dyDescent="0.25">
      <c r="B49" s="34"/>
      <c r="C49" s="3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</row>
    <row r="50" spans="1:202" s="35" customFormat="1" x14ac:dyDescent="0.25">
      <c r="A50" s="13"/>
      <c r="B50" s="34"/>
      <c r="C50" s="34"/>
    </row>
    <row r="51" spans="1:202" s="13" customFormat="1" x14ac:dyDescent="0.25">
      <c r="B51" s="34"/>
      <c r="C51" s="3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</row>
    <row r="52" spans="1:202" s="13" customFormat="1" x14ac:dyDescent="0.25">
      <c r="B52" s="34"/>
      <c r="C52" s="34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</row>
    <row r="53" spans="1:202" s="13" customFormat="1" ht="15.75" customHeight="1" x14ac:dyDescent="0.25">
      <c r="B53" s="34"/>
      <c r="C53" s="3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</row>
    <row r="54" spans="1:202" s="13" customFormat="1" ht="15.75" customHeight="1" x14ac:dyDescent="0.25">
      <c r="B54" s="34"/>
      <c r="C54" s="3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</row>
    <row r="55" spans="1:202" s="13" customFormat="1" ht="15.75" customHeight="1" x14ac:dyDescent="0.25">
      <c r="B55" s="34"/>
      <c r="C55" s="3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</row>
    <row r="56" spans="1:202" s="13" customFormat="1" ht="15.75" customHeight="1" x14ac:dyDescent="0.25">
      <c r="B56" s="34"/>
      <c r="C56" s="3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</row>
    <row r="57" spans="1:202" s="13" customFormat="1" ht="15.75" customHeight="1" x14ac:dyDescent="0.25">
      <c r="B57" s="34"/>
      <c r="C57" s="3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</row>
    <row r="58" spans="1:202" s="13" customFormat="1" ht="15.75" customHeight="1" x14ac:dyDescent="0.25">
      <c r="B58" s="34"/>
      <c r="C58" s="34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</row>
    <row r="59" spans="1:202" s="13" customFormat="1" ht="15.75" customHeight="1" x14ac:dyDescent="0.25">
      <c r="B59" s="34"/>
      <c r="C59" s="34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</row>
    <row r="60" spans="1:202" s="13" customFormat="1" ht="15.75" customHeight="1" x14ac:dyDescent="0.25">
      <c r="B60" s="34"/>
      <c r="C60" s="34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</row>
    <row r="61" spans="1:202" s="13" customFormat="1" ht="15.75" customHeight="1" x14ac:dyDescent="0.25">
      <c r="B61" s="34"/>
      <c r="C61" s="34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</row>
    <row r="62" spans="1:202" s="13" customFormat="1" ht="15.75" customHeight="1" x14ac:dyDescent="0.25">
      <c r="B62" s="34"/>
      <c r="C62" s="3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</row>
    <row r="63" spans="1:202" s="13" customFormat="1" ht="15.75" customHeight="1" x14ac:dyDescent="0.25">
      <c r="B63" s="34"/>
      <c r="C63" s="3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</row>
    <row r="64" spans="1:202" s="13" customFormat="1" ht="15.75" customHeight="1" x14ac:dyDescent="0.25">
      <c r="B64" s="34"/>
      <c r="C64" s="34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</row>
    <row r="65" spans="2:202" s="13" customFormat="1" ht="15.75" customHeight="1" x14ac:dyDescent="0.25">
      <c r="B65" s="34"/>
      <c r="C65" s="3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</row>
    <row r="66" spans="2:202" s="13" customFormat="1" ht="15.75" customHeight="1" x14ac:dyDescent="0.25">
      <c r="B66" s="34"/>
      <c r="C66" s="3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</row>
    <row r="67" spans="2:202" s="13" customFormat="1" ht="15.75" customHeight="1" x14ac:dyDescent="0.25">
      <c r="B67" s="34"/>
      <c r="C67" s="3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</row>
    <row r="68" spans="2:202" s="13" customFormat="1" ht="15.75" customHeight="1" x14ac:dyDescent="0.25">
      <c r="B68" s="34"/>
      <c r="C68" s="3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</row>
    <row r="69" spans="2:202" s="13" customFormat="1" x14ac:dyDescent="0.25">
      <c r="B69" s="34"/>
      <c r="C69" s="3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</row>
    <row r="70" spans="2:202" s="13" customFormat="1" x14ac:dyDescent="0.25">
      <c r="B70" s="34"/>
      <c r="C70" s="3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</row>
    <row r="71" spans="2:202" s="13" customFormat="1" x14ac:dyDescent="0.25">
      <c r="B71" s="34"/>
      <c r="C71" s="3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</row>
    <row r="72" spans="2:202" s="13" customFormat="1" ht="15.75" customHeight="1" x14ac:dyDescent="0.25">
      <c r="B72" s="34"/>
      <c r="C72" s="3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</row>
    <row r="73" spans="2:202" s="13" customFormat="1" x14ac:dyDescent="0.25">
      <c r="B73" s="34"/>
      <c r="C73" s="3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</row>
    <row r="74" spans="2:202" s="13" customFormat="1" x14ac:dyDescent="0.25">
      <c r="B74" s="34"/>
      <c r="C74" s="3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</row>
    <row r="75" spans="2:202" s="13" customFormat="1" x14ac:dyDescent="0.25">
      <c r="B75" s="34"/>
      <c r="C75" s="3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</row>
    <row r="76" spans="2:202" s="13" customFormat="1" x14ac:dyDescent="0.25">
      <c r="B76" s="34"/>
      <c r="C76" s="3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</row>
    <row r="77" spans="2:202" s="13" customFormat="1" x14ac:dyDescent="0.25">
      <c r="B77" s="34"/>
      <c r="C77" s="3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</row>
    <row r="78" spans="2:202" s="13" customFormat="1" x14ac:dyDescent="0.25">
      <c r="B78" s="34"/>
      <c r="C78" s="3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</row>
    <row r="79" spans="2:202" s="13" customFormat="1" x14ac:dyDescent="0.25">
      <c r="B79" s="34"/>
      <c r="C79" s="3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</row>
    <row r="80" spans="2:202" s="13" customFormat="1" x14ac:dyDescent="0.25">
      <c r="B80" s="34"/>
      <c r="C80" s="3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</row>
    <row r="81" spans="2:202" s="13" customFormat="1" x14ac:dyDescent="0.25">
      <c r="B81" s="34"/>
      <c r="C81" s="3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</row>
    <row r="82" spans="2:202" s="13" customFormat="1" x14ac:dyDescent="0.25">
      <c r="B82" s="34"/>
      <c r="C82" s="3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</row>
    <row r="83" spans="2:202" s="13" customFormat="1" x14ac:dyDescent="0.25">
      <c r="B83" s="34"/>
      <c r="C83" s="3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</row>
    <row r="84" spans="2:202" s="13" customFormat="1" x14ac:dyDescent="0.25">
      <c r="B84" s="34"/>
      <c r="C84" s="3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</row>
    <row r="85" spans="2:202" s="13" customFormat="1" x14ac:dyDescent="0.25">
      <c r="B85" s="34"/>
      <c r="C85" s="3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</row>
    <row r="86" spans="2:202" s="13" customFormat="1" x14ac:dyDescent="0.25">
      <c r="B86" s="34"/>
      <c r="C86" s="3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</row>
    <row r="87" spans="2:202" s="13" customFormat="1" x14ac:dyDescent="0.25">
      <c r="B87" s="34"/>
      <c r="C87" s="3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</row>
    <row r="88" spans="2:202" s="13" customFormat="1" x14ac:dyDescent="0.25">
      <c r="B88" s="34"/>
      <c r="C88" s="3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</row>
    <row r="89" spans="2:202" s="13" customFormat="1" x14ac:dyDescent="0.25">
      <c r="B89" s="34"/>
      <c r="C89" s="3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</row>
    <row r="90" spans="2:202" s="13" customFormat="1" x14ac:dyDescent="0.25">
      <c r="B90" s="34"/>
      <c r="C90" s="3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</row>
    <row r="91" spans="2:202" s="13" customFormat="1" x14ac:dyDescent="0.25">
      <c r="B91" s="34"/>
      <c r="C91" s="3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</row>
    <row r="92" spans="2:202" s="13" customFormat="1" x14ac:dyDescent="0.25">
      <c r="B92" s="34"/>
      <c r="C92" s="3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</row>
    <row r="93" spans="2:202" s="13" customFormat="1" x14ac:dyDescent="0.25">
      <c r="B93" s="34"/>
      <c r="C93" s="3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</row>
    <row r="94" spans="2:202" s="13" customFormat="1" x14ac:dyDescent="0.25">
      <c r="B94" s="34"/>
      <c r="C94" s="3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</row>
    <row r="95" spans="2:202" s="13" customFormat="1" x14ac:dyDescent="0.25">
      <c r="B95" s="34"/>
      <c r="C95" s="3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</row>
    <row r="96" spans="2:202" s="13" customFormat="1" x14ac:dyDescent="0.25">
      <c r="B96" s="34"/>
      <c r="C96" s="3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</row>
    <row r="97" spans="2:202" s="13" customFormat="1" x14ac:dyDescent="0.25">
      <c r="B97" s="34"/>
      <c r="C97" s="3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</row>
    <row r="98" spans="2:202" s="13" customFormat="1" x14ac:dyDescent="0.25">
      <c r="B98" s="34"/>
      <c r="C98" s="3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</row>
    <row r="99" spans="2:202" s="13" customFormat="1" x14ac:dyDescent="0.25">
      <c r="B99" s="34"/>
      <c r="C99" s="3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</row>
    <row r="100" spans="2:202" s="13" customFormat="1" ht="15.75" customHeight="1" x14ac:dyDescent="0.25">
      <c r="B100" s="34"/>
      <c r="C100" s="3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</row>
    <row r="101" spans="2:202" s="13" customFormat="1" x14ac:dyDescent="0.25">
      <c r="B101" s="34"/>
      <c r="C101" s="3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</row>
    <row r="102" spans="2:202" s="13" customFormat="1" ht="15.75" customHeight="1" x14ac:dyDescent="0.25">
      <c r="B102" s="34"/>
      <c r="C102" s="3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</row>
    <row r="103" spans="2:202" s="13" customFormat="1" x14ac:dyDescent="0.25">
      <c r="B103" s="34"/>
      <c r="C103" s="3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</row>
    <row r="104" spans="2:202" s="13" customFormat="1" x14ac:dyDescent="0.25">
      <c r="B104" s="34"/>
      <c r="C104" s="3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</row>
    <row r="105" spans="2:202" s="13" customFormat="1" x14ac:dyDescent="0.25">
      <c r="B105" s="34"/>
      <c r="C105" s="3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</row>
    <row r="106" spans="2:202" s="13" customFormat="1" x14ac:dyDescent="0.25">
      <c r="B106" s="34"/>
      <c r="C106" s="34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</row>
    <row r="107" spans="2:202" s="13" customFormat="1" x14ac:dyDescent="0.25">
      <c r="B107" s="34"/>
      <c r="C107" s="34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</row>
    <row r="108" spans="2:202" s="13" customFormat="1" x14ac:dyDescent="0.25">
      <c r="B108" s="34"/>
      <c r="C108" s="3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</row>
    <row r="109" spans="2:202" s="13" customFormat="1" x14ac:dyDescent="0.25">
      <c r="B109" s="34"/>
      <c r="C109" s="34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</row>
    <row r="110" spans="2:202" s="13" customFormat="1" x14ac:dyDescent="0.25">
      <c r="B110" s="34"/>
      <c r="C110" s="3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</row>
    <row r="111" spans="2:202" s="13" customFormat="1" x14ac:dyDescent="0.25">
      <c r="B111" s="34"/>
      <c r="C111" s="34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</row>
    <row r="112" spans="2:202" s="13" customFormat="1" x14ac:dyDescent="0.25">
      <c r="B112" s="34"/>
      <c r="C112" s="3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</row>
    <row r="113" spans="1:202" s="13" customFormat="1" x14ac:dyDescent="0.25">
      <c r="B113" s="34"/>
      <c r="C113" s="34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</row>
    <row r="114" spans="1:202" s="13" customFormat="1" x14ac:dyDescent="0.25">
      <c r="B114" s="34"/>
      <c r="C114" s="34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</row>
    <row r="115" spans="1:202" s="13" customFormat="1" x14ac:dyDescent="0.25">
      <c r="B115" s="34"/>
      <c r="C115" s="3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</row>
    <row r="116" spans="1:202" s="13" customFormat="1" x14ac:dyDescent="0.25">
      <c r="A116"/>
      <c r="B116"/>
      <c r="C11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</row>
    <row r="117" spans="1:202" s="13" customFormat="1" x14ac:dyDescent="0.25">
      <c r="A117"/>
      <c r="B117"/>
      <c r="C117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</row>
    <row r="118" spans="1:202" s="13" customFormat="1" x14ac:dyDescent="0.25">
      <c r="A118"/>
      <c r="B118"/>
      <c r="C118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</row>
    <row r="119" spans="1:202" s="13" customFormat="1" x14ac:dyDescent="0.25">
      <c r="A119"/>
      <c r="B119"/>
      <c r="C11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</row>
    <row r="120" spans="1:202" s="13" customFormat="1" x14ac:dyDescent="0.25">
      <c r="A120"/>
      <c r="B120"/>
      <c r="C120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</row>
    <row r="121" spans="1:202" s="13" customFormat="1" x14ac:dyDescent="0.25">
      <c r="A121"/>
      <c r="B121"/>
      <c r="C12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</row>
    <row r="122" spans="1:202" s="13" customFormat="1" x14ac:dyDescent="0.25">
      <c r="A122"/>
      <c r="B122"/>
      <c r="C12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</row>
    <row r="123" spans="1:202" s="13" customFormat="1" x14ac:dyDescent="0.25">
      <c r="A123"/>
      <c r="B123"/>
      <c r="C123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</row>
    <row r="124" spans="1:202" s="13" customFormat="1" x14ac:dyDescent="0.25">
      <c r="A124"/>
      <c r="B124"/>
      <c r="C124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</row>
    <row r="125" spans="1:202" s="13" customFormat="1" ht="15" customHeight="1" x14ac:dyDescent="0.25">
      <c r="A125"/>
      <c r="B125"/>
      <c r="C125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</row>
    <row r="126" spans="1:202" s="13" customFormat="1" x14ac:dyDescent="0.25">
      <c r="A126"/>
      <c r="B126"/>
      <c r="C12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</row>
    <row r="127" spans="1:202" s="13" customFormat="1" x14ac:dyDescent="0.25">
      <c r="A127"/>
      <c r="B127"/>
      <c r="C12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</row>
    <row r="128" spans="1:202" s="13" customFormat="1" x14ac:dyDescent="0.25">
      <c r="A128"/>
      <c r="B128"/>
      <c r="C128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</row>
    <row r="129" spans="1:202" s="13" customFormat="1" x14ac:dyDescent="0.25">
      <c r="A129"/>
      <c r="B129"/>
      <c r="C12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</row>
    <row r="130" spans="1:202" s="13" customFormat="1" x14ac:dyDescent="0.25">
      <c r="A130"/>
      <c r="B130"/>
      <c r="C130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</row>
    <row r="131" spans="1:202" s="13" customFormat="1" x14ac:dyDescent="0.25">
      <c r="A131"/>
      <c r="B131"/>
      <c r="C13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</row>
    <row r="132" spans="1:202" s="13" customFormat="1" x14ac:dyDescent="0.25">
      <c r="A132"/>
      <c r="B132"/>
      <c r="C13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</row>
    <row r="133" spans="1:202" s="13" customFormat="1" x14ac:dyDescent="0.25">
      <c r="A133"/>
      <c r="B133"/>
      <c r="C133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</row>
    <row r="134" spans="1:202" s="13" customFormat="1" x14ac:dyDescent="0.25">
      <c r="A134"/>
      <c r="B134"/>
      <c r="C13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</row>
    <row r="135" spans="1:202" s="13" customFormat="1" x14ac:dyDescent="0.25">
      <c r="A135"/>
      <c r="B135"/>
      <c r="C135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</row>
    <row r="136" spans="1:202" s="13" customFormat="1" x14ac:dyDescent="0.25">
      <c r="A136"/>
      <c r="B136"/>
      <c r="C13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</row>
    <row r="137" spans="1:202" s="13" customFormat="1" x14ac:dyDescent="0.25">
      <c r="A137"/>
      <c r="B137"/>
      <c r="C137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</row>
    <row r="138" spans="1:202" s="13" customFormat="1" x14ac:dyDescent="0.25">
      <c r="A138"/>
      <c r="B138"/>
      <c r="C138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</row>
    <row r="139" spans="1:202" s="13" customFormat="1" x14ac:dyDescent="0.25">
      <c r="A139"/>
      <c r="B139"/>
      <c r="C13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</row>
    <row r="140" spans="1:202" s="13" customFormat="1" x14ac:dyDescent="0.25">
      <c r="A140"/>
      <c r="B140"/>
      <c r="C140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</row>
    <row r="141" spans="1:202" s="13" customFormat="1" x14ac:dyDescent="0.25">
      <c r="A141"/>
      <c r="B141"/>
      <c r="C14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</row>
    <row r="142" spans="1:202" s="13" customFormat="1" x14ac:dyDescent="0.25">
      <c r="A142"/>
      <c r="B142"/>
      <c r="C14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</row>
    <row r="143" spans="1:202" s="13" customFormat="1" x14ac:dyDescent="0.25">
      <c r="A143"/>
      <c r="B143"/>
      <c r="C143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</row>
    <row r="144" spans="1:202" s="13" customFormat="1" x14ac:dyDescent="0.25">
      <c r="A144"/>
      <c r="B144"/>
      <c r="C144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</row>
    <row r="145" spans="1:202" s="13" customFormat="1" x14ac:dyDescent="0.25">
      <c r="A145"/>
      <c r="B145"/>
      <c r="C145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</row>
    <row r="146" spans="1:202" s="13" customFormat="1" x14ac:dyDescent="0.25">
      <c r="A146"/>
      <c r="B146"/>
      <c r="C14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</row>
    <row r="147" spans="1:202" s="13" customFormat="1" ht="15.75" customHeight="1" x14ac:dyDescent="0.25">
      <c r="A147"/>
      <c r="B147"/>
      <c r="C14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</row>
    <row r="148" spans="1:202" s="13" customFormat="1" x14ac:dyDescent="0.25">
      <c r="A148"/>
      <c r="B148"/>
      <c r="C148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</row>
    <row r="149" spans="1:202" s="13" customFormat="1" x14ac:dyDescent="0.25">
      <c r="A149"/>
      <c r="B149"/>
      <c r="C1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</row>
    <row r="150" spans="1:202" s="13" customFormat="1" x14ac:dyDescent="0.25">
      <c r="A150"/>
      <c r="B150"/>
      <c r="C150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</row>
    <row r="151" spans="1:202" s="13" customFormat="1" x14ac:dyDescent="0.25">
      <c r="A151"/>
      <c r="B151"/>
      <c r="C15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</row>
    <row r="152" spans="1:202" s="13" customFormat="1" x14ac:dyDescent="0.25">
      <c r="A152"/>
      <c r="B152"/>
      <c r="C15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</row>
    <row r="153" spans="1:202" s="13" customFormat="1" x14ac:dyDescent="0.25">
      <c r="A153"/>
      <c r="B153"/>
      <c r="C153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</row>
    <row r="154" spans="1:202" s="13" customFormat="1" x14ac:dyDescent="0.25">
      <c r="A154"/>
      <c r="B154"/>
      <c r="C15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</row>
    <row r="155" spans="1:202" s="13" customFormat="1" x14ac:dyDescent="0.25">
      <c r="A155"/>
      <c r="B155"/>
      <c r="C155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</row>
    <row r="156" spans="1:202" s="13" customFormat="1" x14ac:dyDescent="0.25">
      <c r="A156"/>
      <c r="B156"/>
      <c r="C15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</row>
    <row r="157" spans="1:202" s="13" customFormat="1" x14ac:dyDescent="0.25">
      <c r="A157"/>
      <c r="B157"/>
      <c r="C157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</row>
    <row r="158" spans="1:202" s="13" customFormat="1" x14ac:dyDescent="0.25">
      <c r="A158"/>
      <c r="B158"/>
      <c r="C158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</row>
    <row r="159" spans="1:202" s="13" customFormat="1" x14ac:dyDescent="0.25">
      <c r="A159"/>
      <c r="B159"/>
      <c r="C15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</row>
    <row r="160" spans="1:202" s="13" customFormat="1" x14ac:dyDescent="0.25">
      <c r="A160"/>
      <c r="B160"/>
      <c r="C160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</row>
    <row r="161" spans="1:202" s="13" customFormat="1" x14ac:dyDescent="0.25">
      <c r="A161"/>
      <c r="B161"/>
      <c r="C16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</row>
    <row r="162" spans="1:202" s="13" customFormat="1" x14ac:dyDescent="0.25">
      <c r="A162"/>
      <c r="B162"/>
      <c r="C16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</row>
    <row r="163" spans="1:202" s="13" customFormat="1" x14ac:dyDescent="0.25">
      <c r="A163"/>
      <c r="B163"/>
      <c r="C163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</row>
    <row r="164" spans="1:202" s="13" customFormat="1" x14ac:dyDescent="0.25">
      <c r="A164"/>
      <c r="B164"/>
      <c r="C164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</row>
    <row r="165" spans="1:202" s="13" customFormat="1" x14ac:dyDescent="0.25">
      <c r="A165"/>
      <c r="B165"/>
      <c r="C165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</row>
    <row r="166" spans="1:202" s="13" customFormat="1" x14ac:dyDescent="0.25">
      <c r="A166"/>
      <c r="B166"/>
      <c r="C166"/>
      <c r="D166" s="36"/>
      <c r="E166" s="36"/>
      <c r="F166" s="36"/>
      <c r="G166" s="37"/>
      <c r="H166" s="36"/>
      <c r="I166" s="36"/>
      <c r="J166" s="36"/>
      <c r="K166" s="37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</row>
    <row r="167" spans="1:202" s="13" customFormat="1" x14ac:dyDescent="0.25">
      <c r="A167"/>
      <c r="B167"/>
      <c r="C167"/>
      <c r="D167" s="36"/>
      <c r="E167" s="36"/>
      <c r="F167" s="36"/>
      <c r="G167" s="37"/>
      <c r="H167" s="36"/>
      <c r="I167" s="36"/>
      <c r="J167" s="36"/>
      <c r="K167" s="37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</row>
    <row r="168" spans="1:202" s="13" customFormat="1" x14ac:dyDescent="0.25">
      <c r="A168"/>
      <c r="B168"/>
      <c r="C168"/>
      <c r="D168" s="36"/>
      <c r="E168" s="36"/>
      <c r="F168" s="36"/>
      <c r="G168" s="37"/>
      <c r="H168" s="36"/>
      <c r="I168" s="36"/>
      <c r="J168" s="36"/>
      <c r="K168" s="37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</row>
    <row r="169" spans="1:202" s="13" customFormat="1" x14ac:dyDescent="0.25">
      <c r="A169"/>
      <c r="B169"/>
      <c r="C169"/>
      <c r="D169" s="36"/>
      <c r="E169" s="36"/>
      <c r="F169" s="36"/>
      <c r="G169" s="37"/>
      <c r="H169" s="36"/>
      <c r="I169" s="36"/>
      <c r="J169" s="36"/>
      <c r="K169" s="37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</row>
    <row r="170" spans="1:202" s="13" customFormat="1" x14ac:dyDescent="0.25">
      <c r="A170"/>
      <c r="B170"/>
      <c r="C170"/>
      <c r="D170" s="36"/>
      <c r="E170" s="36"/>
      <c r="F170" s="36"/>
      <c r="G170" s="37"/>
      <c r="H170" s="36"/>
      <c r="I170" s="36"/>
      <c r="J170" s="36"/>
      <c r="K170" s="37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</row>
    <row r="171" spans="1:202" s="13" customFormat="1" x14ac:dyDescent="0.25">
      <c r="A171"/>
      <c r="B171"/>
      <c r="C171"/>
      <c r="D171" s="36"/>
      <c r="E171" s="36"/>
      <c r="F171" s="36"/>
      <c r="G171" s="37"/>
      <c r="H171" s="36"/>
      <c r="I171" s="36"/>
      <c r="J171" s="36"/>
      <c r="K171" s="37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</row>
    <row r="172" spans="1:202" s="13" customFormat="1" x14ac:dyDescent="0.25">
      <c r="A172"/>
      <c r="B172"/>
      <c r="C172"/>
      <c r="D172" s="36"/>
      <c r="E172" s="36"/>
      <c r="F172" s="36"/>
      <c r="G172" s="37"/>
      <c r="H172" s="36"/>
      <c r="I172" s="36"/>
      <c r="J172" s="36"/>
      <c r="K172" s="37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</row>
    <row r="173" spans="1:202" s="13" customFormat="1" x14ac:dyDescent="0.25">
      <c r="A173"/>
      <c r="B173"/>
      <c r="C173"/>
      <c r="D173" s="36"/>
      <c r="E173" s="36"/>
      <c r="F173" s="36"/>
      <c r="G173" s="37"/>
      <c r="H173" s="36"/>
      <c r="I173" s="36"/>
      <c r="J173" s="36"/>
      <c r="K173" s="37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</row>
    <row r="174" spans="1:202" s="13" customFormat="1" x14ac:dyDescent="0.25">
      <c r="A174"/>
      <c r="B174"/>
      <c r="C174"/>
      <c r="D174" s="36"/>
      <c r="E174" s="36"/>
      <c r="F174" s="36"/>
      <c r="G174" s="37"/>
      <c r="H174" s="36"/>
      <c r="I174" s="36"/>
      <c r="J174" s="36"/>
      <c r="K174" s="37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</row>
    <row r="175" spans="1:202" s="13" customFormat="1" x14ac:dyDescent="0.25">
      <c r="A175"/>
      <c r="B175"/>
      <c r="C175"/>
      <c r="D175" s="36"/>
      <c r="E175" s="36"/>
      <c r="F175" s="36"/>
      <c r="G175" s="37"/>
      <c r="H175" s="36"/>
      <c r="I175" s="36"/>
      <c r="J175" s="36"/>
      <c r="K175" s="37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</row>
    <row r="176" spans="1:202" s="13" customFormat="1" x14ac:dyDescent="0.25">
      <c r="A176"/>
      <c r="B176"/>
      <c r="C176"/>
      <c r="D176" s="36"/>
      <c r="E176" s="36"/>
      <c r="F176" s="36"/>
      <c r="G176" s="37"/>
      <c r="H176" s="36"/>
      <c r="I176" s="36"/>
      <c r="J176" s="36"/>
      <c r="K176" s="37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</row>
    <row r="177" spans="1:202" s="13" customFormat="1" x14ac:dyDescent="0.25">
      <c r="A177"/>
      <c r="B177"/>
      <c r="C177"/>
      <c r="D177" s="36"/>
      <c r="E177" s="36"/>
      <c r="F177" s="36"/>
      <c r="G177" s="37"/>
      <c r="H177" s="36"/>
      <c r="I177" s="36"/>
      <c r="J177" s="36"/>
      <c r="K177" s="37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</row>
    <row r="178" spans="1:202" s="13" customFormat="1" x14ac:dyDescent="0.25">
      <c r="A178"/>
      <c r="B178"/>
      <c r="C178"/>
      <c r="D178" s="36"/>
      <c r="E178" s="36"/>
      <c r="F178" s="36"/>
      <c r="G178" s="37"/>
      <c r="H178" s="36"/>
      <c r="I178" s="36"/>
      <c r="J178" s="36"/>
      <c r="K178" s="37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</row>
    <row r="179" spans="1:202" s="13" customFormat="1" x14ac:dyDescent="0.25">
      <c r="A179"/>
      <c r="B179"/>
      <c r="C179"/>
      <c r="D179" s="36"/>
      <c r="E179" s="36"/>
      <c r="F179" s="36"/>
      <c r="G179" s="37"/>
      <c r="H179" s="36"/>
      <c r="I179" s="36"/>
      <c r="J179" s="36"/>
      <c r="K179" s="37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</row>
    <row r="180" spans="1:202" s="13" customFormat="1" x14ac:dyDescent="0.25">
      <c r="A180"/>
      <c r="B180"/>
      <c r="C180"/>
      <c r="D180" s="36"/>
      <c r="E180" s="36"/>
      <c r="F180" s="36"/>
      <c r="G180" s="37"/>
      <c r="H180" s="36"/>
      <c r="I180" s="36"/>
      <c r="J180" s="36"/>
      <c r="K180" s="37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</row>
    <row r="181" spans="1:202" s="13" customFormat="1" x14ac:dyDescent="0.25">
      <c r="A181"/>
      <c r="B181"/>
      <c r="C181"/>
      <c r="D181" s="36"/>
      <c r="E181" s="36"/>
      <c r="F181" s="36"/>
      <c r="G181" s="37"/>
      <c r="H181" s="36"/>
      <c r="I181" s="36"/>
      <c r="J181" s="36"/>
      <c r="K181" s="37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</row>
    <row r="182" spans="1:202" s="13" customFormat="1" x14ac:dyDescent="0.25">
      <c r="A182"/>
      <c r="B182"/>
      <c r="C182"/>
      <c r="D182" s="36"/>
      <c r="E182" s="36"/>
      <c r="F182" s="36"/>
      <c r="G182" s="37"/>
      <c r="H182" s="36"/>
      <c r="I182" s="36"/>
      <c r="J182" s="36"/>
      <c r="K182" s="37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</row>
    <row r="183" spans="1:202" s="13" customFormat="1" x14ac:dyDescent="0.25">
      <c r="A183"/>
      <c r="B183"/>
      <c r="C183"/>
      <c r="D183" s="36"/>
      <c r="E183" s="36"/>
      <c r="F183" s="36"/>
      <c r="G183" s="37"/>
      <c r="H183" s="36"/>
      <c r="I183" s="36"/>
      <c r="J183" s="36"/>
      <c r="K183" s="37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</row>
    <row r="184" spans="1:202" s="13" customFormat="1" x14ac:dyDescent="0.25">
      <c r="A184"/>
      <c r="B184"/>
      <c r="C184"/>
      <c r="D184" s="36"/>
      <c r="E184" s="36"/>
      <c r="F184" s="36"/>
      <c r="G184" s="37"/>
      <c r="H184" s="36"/>
      <c r="I184" s="36"/>
      <c r="J184" s="36"/>
      <c r="K184" s="37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</row>
    <row r="185" spans="1:202" s="13" customFormat="1" x14ac:dyDescent="0.25">
      <c r="A185"/>
      <c r="B185"/>
      <c r="C185"/>
      <c r="D185" s="36"/>
      <c r="E185" s="36"/>
      <c r="F185" s="36"/>
      <c r="G185" s="37"/>
      <c r="H185" s="36"/>
      <c r="I185" s="36"/>
      <c r="J185" s="36"/>
      <c r="K185" s="37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</row>
    <row r="186" spans="1:202" s="13" customFormat="1" x14ac:dyDescent="0.25">
      <c r="A186"/>
      <c r="B186"/>
      <c r="C186"/>
      <c r="D186" s="36"/>
      <c r="E186" s="36"/>
      <c r="F186" s="36"/>
      <c r="G186" s="37"/>
      <c r="H186" s="36"/>
      <c r="I186" s="36"/>
      <c r="J186" s="36"/>
      <c r="K186" s="37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</row>
    <row r="187" spans="1:202" s="13" customFormat="1" x14ac:dyDescent="0.25">
      <c r="A187"/>
      <c r="B187"/>
      <c r="C187"/>
      <c r="D187" s="36"/>
      <c r="E187" s="36"/>
      <c r="F187" s="36"/>
      <c r="G187" s="37"/>
      <c r="H187" s="36"/>
      <c r="I187" s="36"/>
      <c r="J187" s="36"/>
      <c r="K187" s="37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</row>
    <row r="188" spans="1:202" s="13" customFormat="1" x14ac:dyDescent="0.25">
      <c r="A188"/>
      <c r="B188"/>
      <c r="C188"/>
      <c r="D188" s="36"/>
      <c r="E188" s="36"/>
      <c r="F188" s="36"/>
      <c r="G188" s="37"/>
      <c r="H188" s="36"/>
      <c r="I188" s="36"/>
      <c r="J188" s="36"/>
      <c r="K188" s="37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</row>
    <row r="189" spans="1:202" s="13" customFormat="1" x14ac:dyDescent="0.25">
      <c r="A189"/>
      <c r="B189"/>
      <c r="C189"/>
      <c r="D189" s="36"/>
      <c r="E189" s="36"/>
      <c r="F189" s="36"/>
      <c r="G189" s="37"/>
      <c r="H189" s="36"/>
      <c r="I189" s="36"/>
      <c r="J189" s="36"/>
      <c r="K189" s="37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</row>
    <row r="190" spans="1:202" s="13" customFormat="1" x14ac:dyDescent="0.25">
      <c r="A190"/>
      <c r="B190"/>
      <c r="C190"/>
      <c r="D190" s="36"/>
      <c r="E190" s="36"/>
      <c r="F190" s="36"/>
      <c r="G190" s="37"/>
      <c r="H190" s="36"/>
      <c r="I190" s="36"/>
      <c r="J190" s="36"/>
      <c r="K190" s="37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</row>
    <row r="191" spans="1:202" s="13" customFormat="1" x14ac:dyDescent="0.25">
      <c r="A191"/>
      <c r="B191"/>
      <c r="C191"/>
      <c r="D191" s="36"/>
      <c r="E191" s="36"/>
      <c r="F191" s="36"/>
      <c r="G191" s="37"/>
      <c r="H191" s="36"/>
      <c r="I191" s="36"/>
      <c r="J191" s="36"/>
      <c r="K191" s="37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</row>
    <row r="192" spans="1:202" s="13" customFormat="1" x14ac:dyDescent="0.25">
      <c r="A192"/>
      <c r="B192"/>
      <c r="C192"/>
      <c r="D192" s="36"/>
      <c r="E192" s="36"/>
      <c r="F192" s="36"/>
      <c r="G192" s="37"/>
      <c r="H192" s="36"/>
      <c r="I192" s="36"/>
      <c r="J192" s="36"/>
      <c r="K192" s="37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</row>
    <row r="193" spans="1:202" s="13" customFormat="1" x14ac:dyDescent="0.25">
      <c r="A193"/>
      <c r="B193"/>
      <c r="C193"/>
      <c r="D193" s="36"/>
      <c r="E193" s="36"/>
      <c r="F193" s="36"/>
      <c r="G193" s="37"/>
      <c r="H193" s="36"/>
      <c r="I193" s="36"/>
      <c r="J193" s="36"/>
      <c r="K193" s="37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</row>
    <row r="194" spans="1:202" s="13" customFormat="1" x14ac:dyDescent="0.25">
      <c r="A194"/>
      <c r="B194"/>
      <c r="C194"/>
      <c r="D194" s="36"/>
      <c r="E194" s="36"/>
      <c r="F194" s="36"/>
      <c r="G194" s="37"/>
      <c r="H194" s="36"/>
      <c r="I194" s="36"/>
      <c r="J194" s="36"/>
      <c r="K194" s="37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</row>
    <row r="195" spans="1:202" s="13" customFormat="1" x14ac:dyDescent="0.25">
      <c r="A195"/>
      <c r="B195"/>
      <c r="C195"/>
      <c r="D195" s="36"/>
      <c r="E195" s="36"/>
      <c r="F195" s="36"/>
      <c r="G195" s="37"/>
      <c r="H195" s="36"/>
      <c r="I195" s="36"/>
      <c r="J195" s="36"/>
      <c r="K195" s="37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</row>
    <row r="196" spans="1:202" s="13" customFormat="1" x14ac:dyDescent="0.25">
      <c r="A196"/>
      <c r="B196"/>
      <c r="C196"/>
      <c r="D196" s="36"/>
      <c r="E196" s="36"/>
      <c r="F196" s="36"/>
      <c r="G196" s="37"/>
      <c r="H196" s="36"/>
      <c r="I196" s="36"/>
      <c r="J196" s="36"/>
      <c r="K196" s="37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</row>
    <row r="197" spans="1:202" s="13" customFormat="1" x14ac:dyDescent="0.25">
      <c r="A197"/>
      <c r="B197"/>
      <c r="C197"/>
      <c r="D197" s="36"/>
      <c r="E197" s="36"/>
      <c r="F197" s="36"/>
      <c r="G197" s="37"/>
      <c r="H197" s="36"/>
      <c r="I197" s="36"/>
      <c r="J197" s="36"/>
      <c r="K197" s="37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</row>
    <row r="198" spans="1:202" s="13" customFormat="1" x14ac:dyDescent="0.25">
      <c r="A198"/>
      <c r="B198"/>
      <c r="C198"/>
      <c r="D198" s="36"/>
      <c r="E198" s="36"/>
      <c r="F198" s="36"/>
      <c r="G198" s="37"/>
      <c r="H198" s="36"/>
      <c r="I198" s="36"/>
      <c r="J198" s="36"/>
      <c r="K198" s="37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</row>
    <row r="199" spans="1:202" s="13" customFormat="1" x14ac:dyDescent="0.25">
      <c r="A199"/>
      <c r="B199"/>
      <c r="C199"/>
      <c r="D199" s="36"/>
      <c r="E199" s="36"/>
      <c r="F199" s="36"/>
      <c r="G199" s="37"/>
      <c r="H199" s="36"/>
      <c r="I199" s="36"/>
      <c r="J199" s="36"/>
      <c r="K199" s="37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</row>
    <row r="200" spans="1:202" s="13" customFormat="1" x14ac:dyDescent="0.25">
      <c r="A200"/>
      <c r="B200"/>
      <c r="C200"/>
      <c r="D200" s="36"/>
      <c r="E200" s="36"/>
      <c r="F200" s="36"/>
      <c r="G200" s="37"/>
      <c r="H200" s="36"/>
      <c r="I200" s="36"/>
      <c r="J200" s="36"/>
      <c r="K200" s="37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</row>
    <row r="201" spans="1:202" s="13" customFormat="1" x14ac:dyDescent="0.25">
      <c r="A201"/>
      <c r="B201"/>
      <c r="C201"/>
      <c r="D201" s="36"/>
      <c r="E201" s="36"/>
      <c r="F201" s="36"/>
      <c r="G201" s="37"/>
      <c r="H201" s="36"/>
      <c r="I201" s="36"/>
      <c r="J201" s="36"/>
      <c r="K201" s="37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</row>
    <row r="202" spans="1:202" s="13" customFormat="1" x14ac:dyDescent="0.25">
      <c r="A202"/>
      <c r="B202"/>
      <c r="C202"/>
      <c r="D202" s="36"/>
      <c r="E202" s="36"/>
      <c r="F202" s="36"/>
      <c r="G202" s="37"/>
      <c r="H202" s="36"/>
      <c r="I202" s="36"/>
      <c r="J202" s="36"/>
      <c r="K202" s="37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</row>
    <row r="203" spans="1:202" s="13" customFormat="1" x14ac:dyDescent="0.25">
      <c r="A203"/>
      <c r="B203"/>
      <c r="C203"/>
      <c r="D203" s="36"/>
      <c r="E203" s="36"/>
      <c r="F203" s="36"/>
      <c r="G203" s="37"/>
      <c r="H203" s="36"/>
      <c r="I203" s="36"/>
      <c r="J203" s="36"/>
      <c r="K203" s="37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</row>
    <row r="204" spans="1:202" s="13" customFormat="1" x14ac:dyDescent="0.25">
      <c r="A204"/>
      <c r="B204"/>
      <c r="C204"/>
      <c r="D204" s="36"/>
      <c r="E204" s="36"/>
      <c r="F204" s="36"/>
      <c r="G204" s="37"/>
      <c r="H204" s="36"/>
      <c r="I204" s="36"/>
      <c r="J204" s="36"/>
      <c r="K204" s="37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</row>
    <row r="205" spans="1:202" s="13" customFormat="1" x14ac:dyDescent="0.25">
      <c r="A205"/>
      <c r="B205"/>
      <c r="C205"/>
      <c r="D205" s="36"/>
      <c r="E205" s="36"/>
      <c r="F205" s="36"/>
      <c r="G205" s="37"/>
      <c r="H205" s="36"/>
      <c r="I205" s="36"/>
      <c r="J205" s="36"/>
      <c r="K205" s="37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</row>
    <row r="206" spans="1:202" s="13" customFormat="1" x14ac:dyDescent="0.25">
      <c r="A206"/>
      <c r="B206"/>
      <c r="C206"/>
      <c r="D206" s="36"/>
      <c r="E206" s="36"/>
      <c r="F206" s="36"/>
      <c r="G206" s="37"/>
      <c r="H206" s="36"/>
      <c r="I206" s="36"/>
      <c r="J206" s="36"/>
      <c r="K206" s="37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</row>
    <row r="207" spans="1:202" s="13" customFormat="1" x14ac:dyDescent="0.25">
      <c r="A207"/>
      <c r="B207"/>
      <c r="C207"/>
      <c r="D207" s="36"/>
      <c r="E207" s="36"/>
      <c r="F207" s="36"/>
      <c r="G207" s="37"/>
      <c r="H207" s="36"/>
      <c r="I207" s="36"/>
      <c r="J207" s="36"/>
      <c r="K207" s="37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</row>
    <row r="208" spans="1:202" s="13" customFormat="1" x14ac:dyDescent="0.25">
      <c r="A208"/>
      <c r="B208"/>
      <c r="C208"/>
      <c r="D208" s="36"/>
      <c r="E208" s="36"/>
      <c r="F208" s="36"/>
      <c r="G208" s="37"/>
      <c r="H208" s="36"/>
      <c r="I208" s="36"/>
      <c r="J208" s="36"/>
      <c r="K208" s="37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</row>
    <row r="209" spans="1:202" s="13" customFormat="1" x14ac:dyDescent="0.25">
      <c r="A209"/>
      <c r="B209"/>
      <c r="C209"/>
      <c r="D209" s="36"/>
      <c r="E209" s="36"/>
      <c r="F209" s="36"/>
      <c r="G209" s="37"/>
      <c r="H209" s="36"/>
      <c r="I209" s="36"/>
      <c r="J209" s="36"/>
      <c r="K209" s="37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</row>
    <row r="210" spans="1:202" s="13" customFormat="1" x14ac:dyDescent="0.25">
      <c r="A210"/>
      <c r="B210"/>
      <c r="C210"/>
      <c r="D210" s="36"/>
      <c r="E210" s="36"/>
      <c r="F210" s="36"/>
      <c r="G210" s="37"/>
      <c r="H210" s="36"/>
      <c r="I210" s="36"/>
      <c r="J210" s="36"/>
      <c r="K210" s="37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</row>
    <row r="211" spans="1:202" s="13" customFormat="1" x14ac:dyDescent="0.25">
      <c r="A211"/>
      <c r="B211"/>
      <c r="C211"/>
      <c r="D211" s="36"/>
      <c r="E211" s="36"/>
      <c r="F211" s="36"/>
      <c r="G211" s="37"/>
      <c r="H211" s="36"/>
      <c r="I211" s="36"/>
      <c r="J211" s="36"/>
      <c r="K211" s="37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</row>
    <row r="212" spans="1:202" s="13" customFormat="1" x14ac:dyDescent="0.25">
      <c r="A212"/>
      <c r="B212"/>
      <c r="C212"/>
      <c r="D212" s="36"/>
      <c r="E212" s="36"/>
      <c r="F212" s="36"/>
      <c r="G212" s="37"/>
      <c r="H212" s="36"/>
      <c r="I212" s="36"/>
      <c r="J212" s="36"/>
      <c r="K212" s="37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</row>
    <row r="213" spans="1:202" s="13" customFormat="1" x14ac:dyDescent="0.25">
      <c r="A213"/>
      <c r="B213"/>
      <c r="C213"/>
      <c r="D213" s="36"/>
      <c r="E213" s="36"/>
      <c r="F213" s="36"/>
      <c r="G213" s="37"/>
      <c r="H213" s="36"/>
      <c r="I213" s="36"/>
      <c r="J213" s="36"/>
      <c r="K213" s="37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</row>
    <row r="214" spans="1:202" s="13" customFormat="1" x14ac:dyDescent="0.25">
      <c r="A214"/>
      <c r="B214"/>
      <c r="C214"/>
      <c r="D214" s="36"/>
      <c r="E214" s="36"/>
      <c r="F214" s="36"/>
      <c r="G214" s="37"/>
      <c r="H214" s="36"/>
      <c r="I214" s="36"/>
      <c r="J214" s="36"/>
      <c r="K214" s="37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</row>
    <row r="215" spans="1:202" s="13" customFormat="1" x14ac:dyDescent="0.25">
      <c r="A215"/>
      <c r="B215"/>
      <c r="C215"/>
      <c r="D215" s="36"/>
      <c r="E215" s="36"/>
      <c r="F215" s="36"/>
      <c r="G215" s="37"/>
      <c r="H215" s="36"/>
      <c r="I215" s="36"/>
      <c r="J215" s="36"/>
      <c r="K215" s="37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</row>
    <row r="216" spans="1:202" s="13" customFormat="1" x14ac:dyDescent="0.25">
      <c r="A216"/>
      <c r="B216"/>
      <c r="C216"/>
      <c r="D216" s="36"/>
      <c r="E216" s="36"/>
      <c r="F216" s="36"/>
      <c r="G216" s="37"/>
      <c r="H216" s="36"/>
      <c r="I216" s="36"/>
      <c r="J216" s="36"/>
      <c r="K216" s="37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</row>
    <row r="217" spans="1:202" s="13" customFormat="1" x14ac:dyDescent="0.25">
      <c r="A217"/>
      <c r="B217"/>
      <c r="C217"/>
      <c r="D217" s="38">
        <f>SUM(D111:D216)</f>
        <v>0</v>
      </c>
      <c r="E217" s="38">
        <f>SUM(E111:E216)</f>
        <v>0</v>
      </c>
      <c r="F217" s="38">
        <f t="shared" ref="F217:K217" si="8">SUM(F111:F216)</f>
        <v>0</v>
      </c>
      <c r="G217" s="38">
        <f t="shared" si="8"/>
        <v>0</v>
      </c>
      <c r="H217" s="38">
        <f t="shared" si="8"/>
        <v>0</v>
      </c>
      <c r="I217" s="38">
        <f t="shared" si="8"/>
        <v>0</v>
      </c>
      <c r="J217" s="38">
        <f t="shared" si="8"/>
        <v>0</v>
      </c>
      <c r="K217" s="38">
        <f t="shared" si="8"/>
        <v>0</v>
      </c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</row>
    <row r="218" spans="1:202" s="13" customFormat="1" x14ac:dyDescent="0.25">
      <c r="A218"/>
      <c r="B218"/>
      <c r="C21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</row>
    <row r="219" spans="1:202" s="13" customFormat="1" x14ac:dyDescent="0.25">
      <c r="A219"/>
      <c r="B219"/>
      <c r="C219"/>
      <c r="D219" s="36"/>
      <c r="E219" s="36"/>
      <c r="F219" s="36"/>
      <c r="G219" s="37"/>
      <c r="H219" s="36"/>
      <c r="I219" s="36"/>
      <c r="J219" s="36"/>
      <c r="K219" s="37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</row>
    <row r="220" spans="1:202" s="13" customFormat="1" x14ac:dyDescent="0.25">
      <c r="A220"/>
      <c r="B220"/>
      <c r="C220"/>
      <c r="D220" s="36"/>
      <c r="E220" s="36"/>
      <c r="F220" s="36"/>
      <c r="G220" s="37"/>
      <c r="H220" s="36"/>
      <c r="I220" s="36"/>
      <c r="J220" s="36"/>
      <c r="K220" s="37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</row>
    <row r="221" spans="1:202" s="13" customFormat="1" x14ac:dyDescent="0.25">
      <c r="A221"/>
      <c r="B221"/>
      <c r="C221"/>
      <c r="D221" s="36"/>
      <c r="E221" s="36"/>
      <c r="F221" s="36"/>
      <c r="G221" s="37"/>
      <c r="H221" s="36"/>
      <c r="I221" s="36"/>
      <c r="J221" s="36"/>
      <c r="K221" s="37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</row>
    <row r="222" spans="1:202" s="13" customFormat="1" x14ac:dyDescent="0.25">
      <c r="A222"/>
      <c r="B222"/>
      <c r="C222"/>
      <c r="D222" s="36"/>
      <c r="E222" s="36"/>
      <c r="F222" s="36"/>
      <c r="G222" s="37"/>
      <c r="H222" s="36"/>
      <c r="I222" s="36"/>
      <c r="J222" s="36"/>
      <c r="K222" s="37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</row>
    <row r="223" spans="1:202" s="13" customFormat="1" x14ac:dyDescent="0.25">
      <c r="A223"/>
      <c r="B223"/>
      <c r="C223"/>
      <c r="D223" s="36"/>
      <c r="E223" s="36"/>
      <c r="F223" s="36"/>
      <c r="G223" s="37"/>
      <c r="H223" s="36"/>
      <c r="I223" s="36"/>
      <c r="J223" s="36"/>
      <c r="K223" s="37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</row>
    <row r="224" spans="1:202" s="13" customFormat="1" x14ac:dyDescent="0.25">
      <c r="A224"/>
      <c r="B224"/>
      <c r="C224"/>
      <c r="D224" s="36"/>
      <c r="E224" s="36"/>
      <c r="F224" s="36"/>
      <c r="G224" s="37"/>
      <c r="H224" s="36"/>
      <c r="I224" s="36"/>
      <c r="J224" s="36"/>
      <c r="K224" s="37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</row>
    <row r="225" spans="1:202" s="13" customFormat="1" x14ac:dyDescent="0.25">
      <c r="A225"/>
      <c r="B225"/>
      <c r="C225"/>
      <c r="D225" s="39"/>
      <c r="E225" s="39"/>
      <c r="F225" s="39"/>
      <c r="G225" s="40"/>
      <c r="H225" s="39"/>
      <c r="I225" s="39"/>
      <c r="J225" s="39"/>
      <c r="K225" s="40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</row>
    <row r="226" spans="1:202" s="13" customFormat="1" x14ac:dyDescent="0.25">
      <c r="A226"/>
      <c r="B226"/>
      <c r="C226"/>
      <c r="D226" s="38">
        <f>SUM(D219:D225)</f>
        <v>0</v>
      </c>
      <c r="E226" s="38">
        <f>SUM(E219:E225)</f>
        <v>0</v>
      </c>
      <c r="F226" s="38">
        <f t="shared" ref="F226:K226" si="9">SUM(F219:F225)</f>
        <v>0</v>
      </c>
      <c r="G226" s="41">
        <f t="shared" si="9"/>
        <v>0</v>
      </c>
      <c r="H226" s="38">
        <f t="shared" si="9"/>
        <v>0</v>
      </c>
      <c r="I226" s="38">
        <f t="shared" si="9"/>
        <v>0</v>
      </c>
      <c r="J226" s="38">
        <f t="shared" si="9"/>
        <v>0</v>
      </c>
      <c r="K226" s="41">
        <f t="shared" si="9"/>
        <v>0</v>
      </c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</row>
    <row r="227" spans="1:202" s="13" customFormat="1" x14ac:dyDescent="0.25">
      <c r="A227"/>
      <c r="B227"/>
      <c r="C227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</row>
    <row r="228" spans="1:202" s="13" customFormat="1" x14ac:dyDescent="0.25">
      <c r="A228"/>
      <c r="B228"/>
      <c r="C228"/>
      <c r="D228" s="36"/>
      <c r="E228" s="36"/>
      <c r="F228" s="36"/>
      <c r="G228" s="37"/>
      <c r="H228" s="36"/>
      <c r="I228" s="36"/>
      <c r="J228" s="36"/>
      <c r="K228" s="37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</row>
    <row r="229" spans="1:202" s="13" customFormat="1" x14ac:dyDescent="0.25">
      <c r="A229"/>
      <c r="B229"/>
      <c r="C229"/>
      <c r="D229" s="39"/>
      <c r="E229" s="39"/>
      <c r="F229" s="39"/>
      <c r="G229" s="40"/>
      <c r="H229" s="39"/>
      <c r="I229" s="39"/>
      <c r="J229" s="39"/>
      <c r="K229" s="40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</row>
    <row r="230" spans="1:202" s="13" customFormat="1" x14ac:dyDescent="0.25">
      <c r="A230"/>
      <c r="B230"/>
      <c r="C230"/>
      <c r="D230" s="38">
        <f>SUM(D228:D229)</f>
        <v>0</v>
      </c>
      <c r="E230" s="38">
        <f>SUM(E228:E229)</f>
        <v>0</v>
      </c>
      <c r="F230" s="38">
        <f t="shared" ref="F230:K230" si="10">SUM(F228:F229)</f>
        <v>0</v>
      </c>
      <c r="G230" s="41">
        <f t="shared" si="10"/>
        <v>0</v>
      </c>
      <c r="H230" s="38">
        <f t="shared" si="10"/>
        <v>0</v>
      </c>
      <c r="I230" s="38">
        <f t="shared" si="10"/>
        <v>0</v>
      </c>
      <c r="J230" s="38">
        <f t="shared" si="10"/>
        <v>0</v>
      </c>
      <c r="K230" s="38">
        <f t="shared" si="10"/>
        <v>0</v>
      </c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</row>
    <row r="231" spans="1:202" s="13" customFormat="1" x14ac:dyDescent="0.25">
      <c r="A231"/>
      <c r="B231"/>
      <c r="C231"/>
      <c r="D231" s="1"/>
      <c r="E231" s="1"/>
      <c r="F231" s="1"/>
      <c r="G231" s="1"/>
      <c r="H231" s="1"/>
      <c r="I231" s="1"/>
      <c r="J231" s="1"/>
      <c r="K231" s="1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</row>
    <row r="232" spans="1:202" s="13" customFormat="1" x14ac:dyDescent="0.25">
      <c r="A232"/>
      <c r="B232"/>
      <c r="C232"/>
      <c r="D232" s="36"/>
      <c r="E232" s="36"/>
      <c r="F232" s="36"/>
      <c r="G232" s="37"/>
      <c r="H232" s="36"/>
      <c r="I232" s="36"/>
      <c r="J232" s="36"/>
      <c r="K232" s="37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</row>
    <row r="233" spans="1:202" x14ac:dyDescent="0.25">
      <c r="D233" s="36"/>
      <c r="E233" s="36"/>
      <c r="F233" s="36"/>
      <c r="G233" s="37"/>
      <c r="H233" s="36"/>
      <c r="I233" s="36"/>
      <c r="J233" s="36"/>
      <c r="K233" s="37"/>
    </row>
    <row r="234" spans="1:202" x14ac:dyDescent="0.25">
      <c r="D234" s="36"/>
      <c r="E234" s="36"/>
      <c r="F234" s="36"/>
      <c r="G234" s="37"/>
      <c r="H234" s="36"/>
      <c r="I234" s="36"/>
      <c r="J234" s="36"/>
      <c r="K234" s="37"/>
    </row>
    <row r="235" spans="1:202" x14ac:dyDescent="0.25">
      <c r="D235" s="36"/>
      <c r="E235" s="36"/>
      <c r="F235" s="36"/>
      <c r="G235" s="37"/>
      <c r="H235" s="36"/>
      <c r="I235" s="36"/>
      <c r="J235" s="36"/>
      <c r="K235" s="37"/>
    </row>
    <row r="236" spans="1:202" x14ac:dyDescent="0.25">
      <c r="D236" s="36"/>
      <c r="E236" s="36"/>
      <c r="F236" s="36"/>
      <c r="G236" s="37"/>
      <c r="H236" s="36"/>
      <c r="I236" s="36"/>
      <c r="J236" s="36"/>
      <c r="K236" s="37"/>
    </row>
    <row r="237" spans="1:202" x14ac:dyDescent="0.25">
      <c r="D237" s="36"/>
      <c r="E237" s="36"/>
      <c r="F237" s="36"/>
      <c r="G237" s="37"/>
      <c r="H237" s="36"/>
      <c r="I237" s="36"/>
      <c r="J237" s="36"/>
      <c r="K237" s="37"/>
    </row>
    <row r="238" spans="1:202" x14ac:dyDescent="0.25">
      <c r="D238" s="36"/>
      <c r="E238" s="36"/>
      <c r="F238" s="36"/>
      <c r="G238" s="37"/>
      <c r="H238" s="36"/>
      <c r="I238" s="36"/>
      <c r="J238" s="36"/>
      <c r="K238" s="37"/>
    </row>
    <row r="239" spans="1:202" x14ac:dyDescent="0.25">
      <c r="D239" s="36"/>
      <c r="E239" s="36"/>
      <c r="F239" s="36"/>
      <c r="G239" s="37"/>
      <c r="H239" s="36"/>
      <c r="I239" s="36"/>
      <c r="J239" s="36"/>
      <c r="K239" s="37"/>
    </row>
    <row r="240" spans="1:202" x14ac:dyDescent="0.25">
      <c r="D240" s="36"/>
      <c r="E240" s="36"/>
      <c r="F240" s="36"/>
      <c r="G240" s="37"/>
      <c r="H240" s="36"/>
      <c r="I240" s="36"/>
      <c r="J240" s="36"/>
      <c r="K240" s="37"/>
    </row>
    <row r="241" spans="4:11" x14ac:dyDescent="0.25">
      <c r="D241" s="36"/>
      <c r="E241" s="36"/>
      <c r="F241" s="36"/>
      <c r="G241" s="37"/>
      <c r="H241" s="36"/>
      <c r="I241" s="36"/>
      <c r="J241" s="36"/>
      <c r="K241" s="37"/>
    </row>
    <row r="242" spans="4:11" x14ac:dyDescent="0.25">
      <c r="D242" s="36"/>
      <c r="E242" s="36"/>
      <c r="F242" s="36"/>
      <c r="G242" s="37"/>
      <c r="H242" s="36"/>
      <c r="I242" s="36"/>
      <c r="J242" s="36"/>
      <c r="K242" s="37"/>
    </row>
    <row r="243" spans="4:11" x14ac:dyDescent="0.25">
      <c r="D243" s="36"/>
      <c r="E243" s="36"/>
      <c r="F243" s="36"/>
      <c r="G243" s="37"/>
      <c r="H243" s="36"/>
      <c r="I243" s="36"/>
      <c r="J243" s="36"/>
      <c r="K243" s="37"/>
    </row>
    <row r="244" spans="4:11" x14ac:dyDescent="0.25">
      <c r="D244" s="36"/>
      <c r="E244" s="36"/>
      <c r="F244" s="36"/>
      <c r="G244" s="37"/>
      <c r="H244" s="36"/>
      <c r="I244" s="36"/>
      <c r="J244" s="36"/>
      <c r="K244" s="37"/>
    </row>
    <row r="245" spans="4:11" x14ac:dyDescent="0.25">
      <c r="D245" s="36"/>
      <c r="E245" s="36"/>
      <c r="F245" s="36"/>
      <c r="G245" s="37"/>
      <c r="H245" s="36"/>
      <c r="I245" s="36"/>
      <c r="J245" s="36"/>
      <c r="K245" s="37"/>
    </row>
    <row r="246" spans="4:11" x14ac:dyDescent="0.25">
      <c r="D246" s="36"/>
      <c r="E246" s="36"/>
      <c r="F246" s="36"/>
      <c r="G246" s="37"/>
      <c r="H246" s="36"/>
      <c r="I246" s="36"/>
      <c r="J246" s="36"/>
      <c r="K246" s="37"/>
    </row>
    <row r="247" spans="4:11" x14ac:dyDescent="0.25">
      <c r="D247" s="36"/>
      <c r="E247" s="36"/>
      <c r="F247" s="36"/>
      <c r="G247" s="37"/>
      <c r="H247" s="36"/>
      <c r="I247" s="36"/>
      <c r="J247" s="36"/>
      <c r="K247" s="37"/>
    </row>
    <row r="248" spans="4:11" x14ac:dyDescent="0.25">
      <c r="D248" s="36"/>
      <c r="E248" s="36"/>
      <c r="F248" s="36"/>
      <c r="G248" s="37"/>
      <c r="H248" s="36"/>
      <c r="I248" s="36"/>
      <c r="J248" s="36"/>
      <c r="K248" s="37"/>
    </row>
    <row r="249" spans="4:11" x14ac:dyDescent="0.25">
      <c r="D249" s="36"/>
      <c r="E249" s="36"/>
      <c r="F249" s="36"/>
      <c r="G249" s="37"/>
      <c r="H249" s="36"/>
      <c r="I249" s="36"/>
      <c r="J249" s="36"/>
      <c r="K249" s="37"/>
    </row>
    <row r="250" spans="4:11" x14ac:dyDescent="0.25">
      <c r="D250" s="36"/>
      <c r="E250" s="36"/>
      <c r="F250" s="36"/>
      <c r="G250" s="37"/>
      <c r="H250" s="36"/>
      <c r="I250" s="36"/>
      <c r="J250" s="36"/>
      <c r="K250" s="37"/>
    </row>
    <row r="251" spans="4:11" x14ac:dyDescent="0.25">
      <c r="D251" s="36"/>
      <c r="E251" s="36"/>
      <c r="F251" s="36"/>
      <c r="G251" s="37"/>
      <c r="H251" s="36"/>
      <c r="I251" s="36"/>
      <c r="J251" s="36"/>
      <c r="K251" s="37"/>
    </row>
    <row r="252" spans="4:11" x14ac:dyDescent="0.25">
      <c r="D252" s="36"/>
      <c r="E252" s="36"/>
      <c r="F252" s="36"/>
      <c r="G252" s="37"/>
      <c r="H252" s="36"/>
      <c r="I252" s="36"/>
      <c r="J252" s="36"/>
      <c r="K252" s="37"/>
    </row>
    <row r="253" spans="4:11" x14ac:dyDescent="0.25">
      <c r="D253" s="38">
        <f>SUM(D232:D252)</f>
        <v>0</v>
      </c>
      <c r="E253" s="38">
        <f>SUM(E232:E252)</f>
        <v>0</v>
      </c>
      <c r="F253" s="38">
        <f t="shared" ref="F253:K253" si="11">SUM(F232:F252)</f>
        <v>0</v>
      </c>
      <c r="G253" s="41">
        <f t="shared" si="11"/>
        <v>0</v>
      </c>
      <c r="H253" s="38">
        <f t="shared" si="11"/>
        <v>0</v>
      </c>
      <c r="I253" s="38">
        <f t="shared" si="11"/>
        <v>0</v>
      </c>
      <c r="J253" s="38">
        <f t="shared" si="11"/>
        <v>0</v>
      </c>
      <c r="K253" s="41">
        <f t="shared" si="11"/>
        <v>0</v>
      </c>
    </row>
    <row r="254" spans="4:11" x14ac:dyDescent="0.25">
      <c r="D254" s="42"/>
      <c r="E254" s="42"/>
      <c r="F254" s="42"/>
      <c r="G254" s="42"/>
      <c r="H254" s="42"/>
      <c r="I254" s="42"/>
      <c r="J254" s="42"/>
      <c r="K254" s="42"/>
    </row>
    <row r="255" spans="4:11" x14ac:dyDescent="0.25">
      <c r="D255" s="36"/>
      <c r="E255" s="36"/>
      <c r="F255" s="36"/>
      <c r="G255" s="37"/>
      <c r="H255" s="36"/>
      <c r="I255" s="36"/>
      <c r="J255" s="36"/>
      <c r="K255" s="37"/>
    </row>
    <row r="256" spans="4:11" x14ac:dyDescent="0.25">
      <c r="D256" s="36"/>
      <c r="E256" s="36"/>
      <c r="F256" s="36"/>
      <c r="G256" s="37"/>
      <c r="H256" s="36"/>
      <c r="I256" s="36"/>
      <c r="J256" s="36"/>
      <c r="K256" s="37"/>
    </row>
    <row r="257" spans="4:11" x14ac:dyDescent="0.25">
      <c r="D257" s="38">
        <f>SUM(D255:D256)</f>
        <v>0</v>
      </c>
      <c r="E257" s="38">
        <f t="shared" ref="E257:K257" si="12">SUM(E255:E256)</f>
        <v>0</v>
      </c>
      <c r="F257" s="38">
        <f t="shared" si="12"/>
        <v>0</v>
      </c>
      <c r="G257" s="41">
        <f t="shared" si="12"/>
        <v>0</v>
      </c>
      <c r="H257" s="38">
        <f t="shared" si="12"/>
        <v>0</v>
      </c>
      <c r="I257" s="38">
        <f t="shared" si="12"/>
        <v>0</v>
      </c>
      <c r="J257" s="38">
        <f t="shared" si="12"/>
        <v>0</v>
      </c>
      <c r="K257" s="41">
        <f t="shared" si="12"/>
        <v>0</v>
      </c>
    </row>
    <row r="258" spans="4:11" x14ac:dyDescent="0.25">
      <c r="D258" s="43"/>
      <c r="E258" s="43"/>
      <c r="F258" s="43"/>
      <c r="G258" s="43"/>
      <c r="H258" s="43"/>
      <c r="I258" s="43"/>
      <c r="J258" s="43"/>
      <c r="K258" s="43"/>
    </row>
    <row r="259" spans="4:11" x14ac:dyDescent="0.25">
      <c r="D259" s="36"/>
      <c r="E259" s="36"/>
      <c r="F259" s="36"/>
      <c r="G259" s="37"/>
      <c r="H259" s="36"/>
      <c r="I259" s="36"/>
      <c r="J259" s="36"/>
      <c r="K259" s="37"/>
    </row>
    <row r="260" spans="4:11" x14ac:dyDescent="0.25">
      <c r="D260" s="36"/>
      <c r="E260" s="36"/>
      <c r="F260" s="36"/>
      <c r="G260" s="37"/>
      <c r="H260" s="36"/>
      <c r="I260" s="36"/>
      <c r="J260" s="36"/>
      <c r="K260" s="37"/>
    </row>
    <row r="261" spans="4:11" x14ac:dyDescent="0.25">
      <c r="D261" s="36"/>
      <c r="E261" s="36"/>
      <c r="F261" s="36"/>
      <c r="G261" s="37"/>
      <c r="H261" s="36"/>
      <c r="I261" s="36"/>
      <c r="J261" s="36"/>
      <c r="K261" s="37"/>
    </row>
    <row r="262" spans="4:11" x14ac:dyDescent="0.25">
      <c r="D262" s="36"/>
      <c r="E262" s="36"/>
      <c r="F262" s="36"/>
      <c r="G262" s="37"/>
      <c r="H262" s="36"/>
      <c r="I262" s="36"/>
      <c r="J262" s="36"/>
      <c r="K262" s="37"/>
    </row>
    <row r="263" spans="4:11" x14ac:dyDescent="0.25">
      <c r="D263" s="36"/>
      <c r="E263" s="36"/>
      <c r="F263" s="36"/>
      <c r="G263" s="37"/>
      <c r="H263" s="36"/>
      <c r="I263" s="36"/>
      <c r="J263" s="36"/>
      <c r="K263" s="37"/>
    </row>
    <row r="264" spans="4:11" x14ac:dyDescent="0.25">
      <c r="D264" s="36"/>
      <c r="E264" s="36"/>
      <c r="F264" s="36"/>
      <c r="G264" s="37"/>
      <c r="H264" s="36"/>
      <c r="I264" s="36"/>
      <c r="J264" s="36"/>
      <c r="K264" s="37"/>
    </row>
    <row r="265" spans="4:11" x14ac:dyDescent="0.25">
      <c r="D265" s="36"/>
      <c r="E265" s="36"/>
      <c r="F265" s="36"/>
      <c r="G265" s="37"/>
      <c r="H265" s="36"/>
      <c r="I265" s="36"/>
      <c r="J265" s="36"/>
      <c r="K265" s="37"/>
    </row>
    <row r="266" spans="4:11" x14ac:dyDescent="0.25">
      <c r="D266" s="36"/>
      <c r="E266" s="36"/>
      <c r="F266" s="36"/>
      <c r="G266" s="37"/>
      <c r="H266" s="36"/>
      <c r="I266" s="36"/>
      <c r="J266" s="36"/>
      <c r="K266" s="37"/>
    </row>
    <row r="267" spans="4:11" x14ac:dyDescent="0.25">
      <c r="D267" s="36"/>
      <c r="E267" s="36"/>
      <c r="F267" s="36"/>
      <c r="G267" s="37"/>
      <c r="H267" s="36"/>
      <c r="I267" s="36"/>
      <c r="J267" s="36"/>
      <c r="K267" s="37"/>
    </row>
    <row r="268" spans="4:11" x14ac:dyDescent="0.25">
      <c r="D268" s="36"/>
      <c r="E268" s="36"/>
      <c r="F268" s="36"/>
      <c r="G268" s="37"/>
      <c r="H268" s="36"/>
      <c r="I268" s="36"/>
      <c r="J268" s="36"/>
      <c r="K268" s="37"/>
    </row>
    <row r="269" spans="4:11" x14ac:dyDescent="0.25">
      <c r="D269" s="36"/>
      <c r="E269" s="36"/>
      <c r="F269" s="36"/>
      <c r="G269" s="37"/>
      <c r="H269" s="36"/>
      <c r="I269" s="36"/>
      <c r="J269" s="36"/>
      <c r="K269" s="37"/>
    </row>
    <row r="270" spans="4:11" x14ac:dyDescent="0.25">
      <c r="D270" s="36"/>
      <c r="E270" s="36"/>
      <c r="F270" s="36"/>
      <c r="G270" s="37"/>
      <c r="H270" s="36"/>
      <c r="I270" s="36"/>
      <c r="J270" s="36"/>
      <c r="K270" s="37"/>
    </row>
    <row r="271" spans="4:11" x14ac:dyDescent="0.25">
      <c r="D271" s="36"/>
      <c r="E271" s="36"/>
      <c r="F271" s="36"/>
      <c r="G271" s="37"/>
      <c r="H271" s="36"/>
      <c r="I271" s="36"/>
      <c r="J271" s="36"/>
      <c r="K271" s="37"/>
    </row>
    <row r="272" spans="4:11" x14ac:dyDescent="0.25">
      <c r="D272" s="36"/>
      <c r="E272" s="36"/>
      <c r="F272" s="36"/>
      <c r="G272" s="37"/>
      <c r="H272" s="36"/>
      <c r="I272" s="36"/>
      <c r="J272" s="36"/>
      <c r="K272" s="37"/>
    </row>
    <row r="273" spans="4:11" x14ac:dyDescent="0.25">
      <c r="D273" s="38">
        <f t="shared" ref="D273:K273" si="13">SUM(D259:D272)</f>
        <v>0</v>
      </c>
      <c r="E273" s="38">
        <f>SUM(E259:E272)</f>
        <v>0</v>
      </c>
      <c r="F273" s="38">
        <f t="shared" si="13"/>
        <v>0</v>
      </c>
      <c r="G273" s="41">
        <f t="shared" si="13"/>
        <v>0</v>
      </c>
      <c r="H273" s="38">
        <f t="shared" si="13"/>
        <v>0</v>
      </c>
      <c r="I273" s="38">
        <f t="shared" si="13"/>
        <v>0</v>
      </c>
      <c r="J273" s="38">
        <f t="shared" si="13"/>
        <v>0</v>
      </c>
      <c r="K273" s="41">
        <f t="shared" si="13"/>
        <v>0</v>
      </c>
    </row>
    <row r="274" spans="4:11" x14ac:dyDescent="0.25">
      <c r="D274" s="44" t="e">
        <f>#REF!+#REF!+D109+D217+D226+D230+D253+D257+D273</f>
        <v>#REF!</v>
      </c>
      <c r="E274" s="44" t="e">
        <f>#REF!+#REF!+E109+E217+E226+E230+E253+E257+E273+#REF!</f>
        <v>#REF!</v>
      </c>
      <c r="F274" s="44" t="e">
        <f>#REF!+#REF!+F109+F217+F226+F230+F253+F257+F273+#REF!</f>
        <v>#REF!</v>
      </c>
      <c r="G274" s="45" t="e">
        <f>#REF!+#REF!+G109+G217+G226+G230+G253+G257+G273+#REF!</f>
        <v>#REF!</v>
      </c>
      <c r="H274" s="44" t="e">
        <f>#REF!+#REF!+H109+H217+H226+H230+H253+H257+H273</f>
        <v>#REF!</v>
      </c>
      <c r="I274" s="44" t="e">
        <f>#REF!+#REF!+I109+I217+I226+I230+I253+I257+I273+#REF!</f>
        <v>#REF!</v>
      </c>
      <c r="J274" s="44" t="e">
        <f>#REF!+#REF!+J109+J217+J226+J230+J253+J257+J273+#REF!</f>
        <v>#REF!</v>
      </c>
      <c r="K274" s="45" t="e">
        <f>#REF!+#REF!+K109+K217+K226+K230+K253+K257+K273+#REF!</f>
        <v>#REF!</v>
      </c>
    </row>
    <row r="275" spans="4:11" x14ac:dyDescent="0.25">
      <c r="D275" s="1"/>
      <c r="E275" s="1"/>
      <c r="F275" s="1"/>
      <c r="G275" s="1"/>
      <c r="H275" s="1"/>
      <c r="I275" s="1"/>
      <c r="J275" s="1"/>
      <c r="K275" s="1"/>
    </row>
    <row r="276" spans="4:11" x14ac:dyDescent="0.25">
      <c r="D276" s="46"/>
      <c r="E276" s="46"/>
      <c r="F276" s="46"/>
      <c r="G276" s="46"/>
      <c r="H276" s="46"/>
      <c r="I276" s="46"/>
      <c r="J276" s="46"/>
      <c r="K276" s="46"/>
    </row>
    <row r="277" spans="4:11" x14ac:dyDescent="0.25">
      <c r="D277" s="36"/>
      <c r="E277" s="36"/>
      <c r="F277" s="36"/>
      <c r="G277" s="36"/>
      <c r="H277" s="36"/>
      <c r="I277" s="36"/>
      <c r="J277" s="36"/>
      <c r="K277" s="36"/>
    </row>
    <row r="278" spans="4:11" x14ac:dyDescent="0.25">
      <c r="D278" s="1"/>
      <c r="E278" s="1"/>
      <c r="F278" s="1"/>
      <c r="G278" s="1"/>
      <c r="H278" s="1"/>
      <c r="I278" s="1"/>
      <c r="J278" s="1"/>
      <c r="K278" s="1"/>
    </row>
    <row r="279" spans="4:11" x14ac:dyDescent="0.25">
      <c r="D279" s="36"/>
      <c r="E279" s="36"/>
      <c r="F279" s="36"/>
      <c r="G279" s="37"/>
      <c r="H279" s="36"/>
      <c r="I279" s="36"/>
      <c r="J279" s="36"/>
      <c r="K279" s="37"/>
    </row>
    <row r="280" spans="4:11" x14ac:dyDescent="0.25">
      <c r="D280" s="36"/>
      <c r="E280" s="36"/>
      <c r="F280" s="36"/>
      <c r="G280" s="37"/>
      <c r="H280" s="36"/>
      <c r="I280" s="36"/>
      <c r="J280" s="36"/>
      <c r="K280" s="37"/>
    </row>
    <row r="281" spans="4:11" x14ac:dyDescent="0.25">
      <c r="D281" s="1"/>
      <c r="E281" s="1"/>
      <c r="F281" s="1"/>
      <c r="G281" s="1"/>
      <c r="H281" s="1"/>
      <c r="I281" s="1"/>
      <c r="J281" s="1"/>
      <c r="K281" s="1"/>
    </row>
    <row r="282" spans="4:11" x14ac:dyDescent="0.25">
      <c r="D282" s="36"/>
      <c r="E282" s="36"/>
      <c r="F282" s="36"/>
      <c r="G282" s="36"/>
      <c r="H282" s="36"/>
      <c r="I282" s="36"/>
      <c r="J282" s="36"/>
      <c r="K282" s="36"/>
    </row>
    <row r="283" spans="4:11" x14ac:dyDescent="0.25">
      <c r="D283" s="36"/>
      <c r="E283" s="36"/>
      <c r="F283" s="36"/>
      <c r="G283" s="36"/>
      <c r="H283" s="36"/>
      <c r="I283" s="36"/>
      <c r="J283" s="36"/>
      <c r="K283" s="36"/>
    </row>
    <row r="284" spans="4:11" x14ac:dyDescent="0.25">
      <c r="D284" s="1"/>
      <c r="E284" s="1"/>
      <c r="F284" s="1"/>
      <c r="G284" s="1"/>
      <c r="H284" s="1"/>
      <c r="I284" s="1"/>
      <c r="J284" s="1"/>
      <c r="K284" s="1"/>
    </row>
    <row r="285" spans="4:11" x14ac:dyDescent="0.25">
      <c r="D285" s="36"/>
      <c r="E285" s="36"/>
      <c r="F285" s="36"/>
      <c r="G285" s="36"/>
      <c r="H285" s="36"/>
      <c r="I285" s="36"/>
      <c r="J285" s="36"/>
      <c r="K285" s="36"/>
    </row>
    <row r="286" spans="4:11" x14ac:dyDescent="0.25">
      <c r="D286" s="36"/>
      <c r="E286" s="36"/>
      <c r="F286" s="36"/>
      <c r="G286" s="36"/>
      <c r="H286" s="36"/>
      <c r="I286" s="36"/>
      <c r="J286" s="36"/>
      <c r="K286" s="36"/>
    </row>
    <row r="287" spans="4:11" x14ac:dyDescent="0.25">
      <c r="D287" s="44">
        <f>D277+D279+D280+D282+D283+D285+D286</f>
        <v>0</v>
      </c>
      <c r="E287" s="44">
        <f>E277+E279+E280+E282+E283+E285+E286</f>
        <v>0</v>
      </c>
      <c r="F287" s="44">
        <f t="shared" ref="F287:K287" si="14">F277+F279+F280+F282+F283+F285+F286</f>
        <v>0</v>
      </c>
      <c r="G287" s="45">
        <f t="shared" si="14"/>
        <v>0</v>
      </c>
      <c r="H287" s="44">
        <f t="shared" si="14"/>
        <v>0</v>
      </c>
      <c r="I287" s="44">
        <f t="shared" si="14"/>
        <v>0</v>
      </c>
      <c r="J287" s="44">
        <f t="shared" si="14"/>
        <v>0</v>
      </c>
      <c r="K287" s="44">
        <f t="shared" si="14"/>
        <v>0</v>
      </c>
    </row>
    <row r="288" spans="4:11" x14ac:dyDescent="0.25">
      <c r="D288" s="47" t="e">
        <f>D20+#REF!+D274+D287</f>
        <v>#REF!</v>
      </c>
      <c r="E288" s="47" t="e">
        <f>E20+#REF!+E274+E287</f>
        <v>#REF!</v>
      </c>
      <c r="F288" s="47" t="e">
        <f>F20+#REF!+F274+F287</f>
        <v>#REF!</v>
      </c>
      <c r="G288" s="48" t="e">
        <f>G20+#REF!+G274+G287</f>
        <v>#REF!</v>
      </c>
      <c r="H288" s="47" t="e">
        <f>H20+#REF!+H274+H287</f>
        <v>#REF!</v>
      </c>
      <c r="I288" s="47" t="e">
        <f>I20+#REF!+I274+I287</f>
        <v>#REF!</v>
      </c>
      <c r="J288" s="47" t="e">
        <f>J20+#REF!+J274+J287</f>
        <v>#REF!</v>
      </c>
      <c r="K288" s="48" t="e">
        <f>K20+#REF!+K274+K287</f>
        <v>#REF!</v>
      </c>
    </row>
    <row r="289" spans="4:11" x14ac:dyDescent="0.25">
      <c r="D289" s="49"/>
      <c r="E289" s="49"/>
      <c r="F289" s="49"/>
      <c r="G289" s="49"/>
      <c r="H289" s="49"/>
      <c r="I289" s="49"/>
      <c r="J289" s="49"/>
      <c r="K289" s="49"/>
    </row>
    <row r="290" spans="4:11" x14ac:dyDescent="0.25">
      <c r="D290" s="1"/>
      <c r="E290" s="1"/>
      <c r="F290" s="1"/>
      <c r="G290" s="1"/>
      <c r="H290" s="1"/>
      <c r="I290" s="1"/>
      <c r="J290" s="1"/>
      <c r="K290" s="1"/>
    </row>
    <row r="291" spans="4:11" x14ac:dyDescent="0.25">
      <c r="D291" s="36">
        <f t="shared" ref="D291:D301" si="15">E291+F291</f>
        <v>32</v>
      </c>
      <c r="E291" s="36">
        <f>E6</f>
        <v>32</v>
      </c>
      <c r="F291" s="36"/>
      <c r="G291" s="36"/>
      <c r="H291" s="36">
        <f t="shared" ref="H291:H301" si="16">I291+J291</f>
        <v>32</v>
      </c>
      <c r="I291" s="36">
        <f>I6</f>
        <v>32</v>
      </c>
      <c r="J291" s="36"/>
      <c r="K291" s="36"/>
    </row>
    <row r="292" spans="4:11" x14ac:dyDescent="0.25">
      <c r="D292" s="36">
        <f t="shared" si="15"/>
        <v>16</v>
      </c>
      <c r="E292" s="10">
        <v>16</v>
      </c>
      <c r="F292" s="10"/>
      <c r="G292" s="36"/>
      <c r="H292" s="36">
        <f t="shared" si="16"/>
        <v>16</v>
      </c>
      <c r="I292" s="10">
        <v>16</v>
      </c>
      <c r="J292" s="10"/>
      <c r="K292" s="36"/>
    </row>
    <row r="293" spans="4:11" x14ac:dyDescent="0.25">
      <c r="D293" s="36" t="e">
        <f t="shared" si="15"/>
        <v>#REF!</v>
      </c>
      <c r="E293" s="36" t="e">
        <f>E8+E9+E10+#REF!+E11+E22+#REF!+E277</f>
        <v>#REF!</v>
      </c>
      <c r="F293" s="36"/>
      <c r="G293" s="36"/>
      <c r="H293" s="36" t="e">
        <f t="shared" si="16"/>
        <v>#REF!</v>
      </c>
      <c r="I293" s="36" t="e">
        <f>I8+I9+I10+#REF!+I11+I22+#REF!+I277</f>
        <v>#REF!</v>
      </c>
      <c r="J293" s="36"/>
      <c r="K293" s="36"/>
    </row>
    <row r="294" spans="4:11" x14ac:dyDescent="0.25">
      <c r="D294" s="36">
        <f t="shared" si="15"/>
        <v>9</v>
      </c>
      <c r="E294" s="36">
        <f>E12</f>
        <v>9</v>
      </c>
      <c r="F294" s="36"/>
      <c r="G294" s="36"/>
      <c r="H294" s="36">
        <f t="shared" si="16"/>
        <v>9</v>
      </c>
      <c r="I294" s="36">
        <f>I12</f>
        <v>9</v>
      </c>
      <c r="J294" s="36"/>
      <c r="K294" s="36"/>
    </row>
    <row r="295" spans="4:11" x14ac:dyDescent="0.25">
      <c r="D295" s="36">
        <f t="shared" si="15"/>
        <v>198.32</v>
      </c>
      <c r="E295" s="36">
        <f>E13+E109+E217+E226+E230+E279+E280+E23+E24+E25+E26+E27</f>
        <v>152.25</v>
      </c>
      <c r="F295" s="36">
        <f>F13+F109+F217+F226+F230+F279+F280+F23+F24+F25+F26+F27</f>
        <v>46.07</v>
      </c>
      <c r="G295" s="36"/>
      <c r="H295" s="36">
        <f t="shared" si="16"/>
        <v>198.32</v>
      </c>
      <c r="I295" s="36">
        <f>I13+I109+I217+I226+I230+I279+I280+I23+I24+I25+I26+I27</f>
        <v>152.25</v>
      </c>
      <c r="J295" s="36">
        <f>J13+J109+J217+J226+J230+J279+J280+J23+J24+J25+J26+J27</f>
        <v>46.07</v>
      </c>
      <c r="K295" s="36"/>
    </row>
    <row r="296" spans="4:11" x14ac:dyDescent="0.25">
      <c r="D296" s="36" t="e">
        <f t="shared" si="15"/>
        <v>#REF!</v>
      </c>
      <c r="E296" s="36" t="e">
        <f>E14+E253+E282+E283+#REF!+#REF!</f>
        <v>#REF!</v>
      </c>
      <c r="F296" s="36" t="e">
        <f>F14+F253+F282+F283+#REF!+#REF!</f>
        <v>#REF!</v>
      </c>
      <c r="G296" s="36"/>
      <c r="H296" s="36" t="e">
        <f t="shared" si="16"/>
        <v>#REF!</v>
      </c>
      <c r="I296" s="36" t="e">
        <f>I14+I253+I282+I283+#REF!+#REF!</f>
        <v>#REF!</v>
      </c>
      <c r="J296" s="36">
        <f>J14+J253+J282+J283</f>
        <v>160.72999999999999</v>
      </c>
      <c r="K296" s="36"/>
    </row>
    <row r="297" spans="4:11" x14ac:dyDescent="0.25">
      <c r="D297" s="36" t="e">
        <f t="shared" si="15"/>
        <v>#REF!</v>
      </c>
      <c r="E297" s="36" t="e">
        <f>E15+#REF!+#REF!+#REF!</f>
        <v>#REF!</v>
      </c>
      <c r="F297" s="36"/>
      <c r="G297" s="36"/>
      <c r="H297" s="36" t="e">
        <f t="shared" si="16"/>
        <v>#REF!</v>
      </c>
      <c r="I297" s="36" t="e">
        <f>I15+#REF!+#REF!+#REF!</f>
        <v>#REF!</v>
      </c>
      <c r="J297" s="36"/>
      <c r="K297" s="36"/>
    </row>
    <row r="298" spans="4:11" x14ac:dyDescent="0.25">
      <c r="D298" s="36" t="e">
        <f t="shared" si="15"/>
        <v>#REF!</v>
      </c>
      <c r="E298" s="36" t="e">
        <f>E16+#REF!</f>
        <v>#REF!</v>
      </c>
      <c r="F298" s="36"/>
      <c r="G298" s="36"/>
      <c r="H298" s="36" t="e">
        <f t="shared" si="16"/>
        <v>#REF!</v>
      </c>
      <c r="I298" s="36" t="e">
        <f>I16+#REF!</f>
        <v>#REF!</v>
      </c>
      <c r="J298" s="36"/>
      <c r="K298" s="36"/>
    </row>
    <row r="299" spans="4:11" x14ac:dyDescent="0.25">
      <c r="D299" s="36">
        <f t="shared" si="15"/>
        <v>55.55</v>
      </c>
      <c r="E299" s="36">
        <f>E17+E257</f>
        <v>55.55</v>
      </c>
      <c r="F299" s="36"/>
      <c r="G299" s="36"/>
      <c r="H299" s="36">
        <f t="shared" si="16"/>
        <v>55.55</v>
      </c>
      <c r="I299" s="36">
        <f>I17+I257</f>
        <v>55.55</v>
      </c>
      <c r="J299" s="36"/>
      <c r="K299" s="36"/>
    </row>
    <row r="300" spans="4:11" x14ac:dyDescent="0.25">
      <c r="D300" s="36">
        <f t="shared" si="15"/>
        <v>53.45</v>
      </c>
      <c r="E300" s="36">
        <f>E18+E273+E285+E286</f>
        <v>53.45</v>
      </c>
      <c r="F300" s="36">
        <f>F18+F273+F285+F286</f>
        <v>0</v>
      </c>
      <c r="G300" s="36"/>
      <c r="H300" s="36">
        <f t="shared" si="16"/>
        <v>53.45</v>
      </c>
      <c r="I300" s="36">
        <f>I18+I273+I285+I286</f>
        <v>53.45</v>
      </c>
      <c r="J300" s="36">
        <f>J18+J273+J285+J286</f>
        <v>0</v>
      </c>
      <c r="K300" s="36"/>
    </row>
    <row r="301" spans="4:11" x14ac:dyDescent="0.25">
      <c r="D301" s="36">
        <f t="shared" si="15"/>
        <v>25.25</v>
      </c>
      <c r="E301" s="36">
        <f>E19</f>
        <v>25.25</v>
      </c>
      <c r="F301" s="36"/>
      <c r="G301" s="36"/>
      <c r="H301" s="36">
        <f t="shared" si="16"/>
        <v>27.75</v>
      </c>
      <c r="I301" s="36">
        <f>I19</f>
        <v>27.75</v>
      </c>
      <c r="J301" s="36"/>
      <c r="K301" s="36"/>
    </row>
    <row r="302" spans="4:11" x14ac:dyDescent="0.25">
      <c r="D302" s="50" t="e">
        <f>SUM(D291:D301)</f>
        <v>#REF!</v>
      </c>
      <c r="E302" s="50" t="e">
        <f>SUM(E291:E301)</f>
        <v>#REF!</v>
      </c>
      <c r="F302" s="50" t="e">
        <f>SUM(F291:F301)</f>
        <v>#REF!</v>
      </c>
      <c r="G302" s="50"/>
      <c r="H302" s="50" t="e">
        <f>SUM(H291:H301)</f>
        <v>#REF!</v>
      </c>
      <c r="I302" s="50" t="e">
        <f>SUM(I291:I301)</f>
        <v>#REF!</v>
      </c>
      <c r="J302" s="50">
        <f>SUM(J291:J301)</f>
        <v>206.79999999999998</v>
      </c>
      <c r="K302" s="50"/>
    </row>
    <row r="303" spans="4:11" x14ac:dyDescent="0.25">
      <c r="D303" s="49"/>
      <c r="E303" s="49"/>
      <c r="F303" s="49"/>
      <c r="G303" s="49"/>
      <c r="H303" s="49"/>
      <c r="I303" s="49"/>
      <c r="J303" s="49"/>
      <c r="K303" s="49"/>
    </row>
    <row r="304" spans="4:11" x14ac:dyDescent="0.25">
      <c r="D304" s="49"/>
      <c r="E304" s="49"/>
      <c r="F304" s="49"/>
      <c r="G304" s="49"/>
      <c r="H304" s="49"/>
      <c r="I304" s="49"/>
      <c r="J304" s="49"/>
      <c r="K304" s="49"/>
    </row>
    <row r="305" spans="4:11" x14ac:dyDescent="0.25">
      <c r="D305" s="49"/>
      <c r="E305" s="49"/>
      <c r="F305" s="49"/>
      <c r="G305" s="49"/>
      <c r="H305" s="49"/>
      <c r="I305" s="49"/>
      <c r="J305" s="49"/>
      <c r="K305" s="49"/>
    </row>
    <row r="306" spans="4:11" x14ac:dyDescent="0.25">
      <c r="D306" s="49"/>
      <c r="E306" s="49"/>
      <c r="F306" s="49"/>
      <c r="G306" s="49"/>
      <c r="H306" s="49"/>
      <c r="I306" s="49"/>
      <c r="J306" s="49"/>
      <c r="K306" s="49"/>
    </row>
    <row r="307" spans="4:11" x14ac:dyDescent="0.25">
      <c r="D307" s="49"/>
      <c r="E307" s="49"/>
      <c r="F307" s="49"/>
      <c r="G307" s="49"/>
      <c r="H307" s="49"/>
      <c r="I307" s="49"/>
      <c r="J307" s="49"/>
      <c r="K307" s="49"/>
    </row>
    <row r="308" spans="4:11" x14ac:dyDescent="0.25">
      <c r="D308" s="49"/>
      <c r="E308" s="49"/>
      <c r="F308" s="49"/>
      <c r="G308" s="49"/>
      <c r="H308" s="49"/>
      <c r="I308" s="49"/>
      <c r="J308" s="49"/>
      <c r="K308" s="49"/>
    </row>
    <row r="309" spans="4:11" x14ac:dyDescent="0.25">
      <c r="D309" s="49"/>
      <c r="E309" s="49"/>
      <c r="F309" s="49"/>
      <c r="G309" s="49"/>
      <c r="H309" s="49"/>
      <c r="I309" s="49"/>
      <c r="J309" s="49"/>
      <c r="K309" s="49"/>
    </row>
    <row r="310" spans="4:11" x14ac:dyDescent="0.25">
      <c r="D310" s="49"/>
      <c r="E310" s="49"/>
      <c r="F310" s="49"/>
      <c r="G310" s="49"/>
      <c r="H310" s="49"/>
      <c r="I310" s="49"/>
      <c r="J310" s="49"/>
      <c r="K310" s="49"/>
    </row>
    <row r="311" spans="4:11" x14ac:dyDescent="0.25">
      <c r="D311" s="49"/>
      <c r="E311" s="49"/>
      <c r="F311" s="49"/>
      <c r="G311" s="49"/>
      <c r="H311" s="49"/>
      <c r="I311" s="49"/>
      <c r="J311" s="49"/>
      <c r="K311" s="49"/>
    </row>
    <row r="312" spans="4:11" x14ac:dyDescent="0.25">
      <c r="D312" s="49"/>
      <c r="E312" s="49"/>
      <c r="F312" s="49"/>
      <c r="G312" s="49"/>
      <c r="H312" s="49"/>
      <c r="I312" s="49"/>
      <c r="J312" s="49"/>
      <c r="K312" s="49"/>
    </row>
    <row r="313" spans="4:11" x14ac:dyDescent="0.25">
      <c r="D313" s="49"/>
      <c r="E313" s="49"/>
      <c r="F313" s="49"/>
      <c r="G313" s="49"/>
      <c r="H313" s="49"/>
      <c r="I313" s="49"/>
      <c r="J313" s="49"/>
      <c r="K313" s="49"/>
    </row>
    <row r="314" spans="4:11" x14ac:dyDescent="0.25">
      <c r="D314" s="49"/>
      <c r="E314" s="49"/>
      <c r="F314" s="49"/>
      <c r="G314" s="49"/>
      <c r="H314" s="49"/>
      <c r="I314" s="49"/>
      <c r="J314" s="49"/>
      <c r="K314" s="49"/>
    </row>
    <row r="315" spans="4:11" x14ac:dyDescent="0.25">
      <c r="D315" s="49"/>
      <c r="E315" s="49"/>
      <c r="F315" s="49"/>
      <c r="G315" s="49"/>
      <c r="H315" s="49"/>
      <c r="I315" s="49"/>
      <c r="J315" s="49"/>
      <c r="K315" s="49"/>
    </row>
    <row r="316" spans="4:11" x14ac:dyDescent="0.25">
      <c r="D316" s="49"/>
      <c r="E316" s="49"/>
      <c r="F316" s="49"/>
      <c r="G316" s="49"/>
      <c r="H316" s="49"/>
      <c r="I316" s="49"/>
      <c r="J316" s="49"/>
      <c r="K316" s="49"/>
    </row>
    <row r="317" spans="4:11" x14ac:dyDescent="0.25">
      <c r="D317" s="49"/>
      <c r="E317" s="49"/>
      <c r="F317" s="49"/>
      <c r="G317" s="49"/>
      <c r="H317" s="49"/>
      <c r="I317" s="49"/>
      <c r="J317" s="49"/>
      <c r="K317" s="49"/>
    </row>
    <row r="318" spans="4:11" x14ac:dyDescent="0.25">
      <c r="D318" s="49"/>
      <c r="E318" s="49"/>
      <c r="F318" s="49"/>
      <c r="G318" s="49"/>
      <c r="H318" s="49"/>
      <c r="I318" s="49"/>
      <c r="J318" s="49"/>
      <c r="K318" s="49"/>
    </row>
    <row r="319" spans="4:11" x14ac:dyDescent="0.25">
      <c r="D319" s="49"/>
      <c r="E319" s="49"/>
      <c r="F319" s="49"/>
      <c r="G319" s="49"/>
      <c r="H319" s="49"/>
      <c r="I319" s="49"/>
      <c r="J319" s="49"/>
      <c r="K319" s="49"/>
    </row>
    <row r="320" spans="4:11" x14ac:dyDescent="0.25">
      <c r="D320" s="49"/>
      <c r="E320" s="49"/>
      <c r="F320" s="49"/>
      <c r="G320" s="49"/>
      <c r="H320" s="49"/>
      <c r="I320" s="49"/>
      <c r="J320" s="49"/>
      <c r="K320" s="49"/>
    </row>
    <row r="321" spans="4:11" x14ac:dyDescent="0.25">
      <c r="D321" s="49"/>
      <c r="E321" s="49"/>
      <c r="F321" s="49"/>
      <c r="G321" s="49"/>
      <c r="H321" s="49"/>
      <c r="I321" s="49"/>
      <c r="J321" s="49"/>
      <c r="K321" s="49"/>
    </row>
    <row r="322" spans="4:11" x14ac:dyDescent="0.25">
      <c r="D322" s="49"/>
      <c r="E322" s="49"/>
      <c r="F322" s="49"/>
      <c r="G322" s="49"/>
      <c r="H322" s="49"/>
      <c r="I322" s="49"/>
      <c r="J322" s="49"/>
      <c r="K322" s="49"/>
    </row>
    <row r="323" spans="4:11" x14ac:dyDescent="0.25">
      <c r="D323" s="49"/>
      <c r="E323" s="49"/>
      <c r="F323" s="49"/>
      <c r="G323" s="49"/>
      <c r="H323" s="49"/>
      <c r="I323" s="49"/>
      <c r="J323" s="49"/>
      <c r="K323" s="49"/>
    </row>
    <row r="324" spans="4:11" x14ac:dyDescent="0.25">
      <c r="D324" s="49"/>
      <c r="E324" s="49"/>
      <c r="F324" s="49"/>
      <c r="G324" s="49"/>
      <c r="H324" s="49"/>
      <c r="I324" s="49"/>
      <c r="J324" s="49"/>
      <c r="K324" s="49"/>
    </row>
    <row r="325" spans="4:11" x14ac:dyDescent="0.25">
      <c r="D325" s="49"/>
      <c r="E325" s="49"/>
      <c r="F325" s="49"/>
      <c r="G325" s="49"/>
      <c r="H325" s="49"/>
      <c r="I325" s="49"/>
      <c r="J325" s="49"/>
      <c r="K325" s="49"/>
    </row>
    <row r="326" spans="4:11" x14ac:dyDescent="0.25">
      <c r="D326" s="49"/>
      <c r="E326" s="49"/>
      <c r="F326" s="49"/>
      <c r="G326" s="49"/>
      <c r="H326" s="49"/>
      <c r="I326" s="49"/>
      <c r="J326" s="49"/>
      <c r="K326" s="49"/>
    </row>
    <row r="327" spans="4:11" x14ac:dyDescent="0.25">
      <c r="D327" s="49"/>
      <c r="E327" s="49"/>
      <c r="F327" s="49"/>
      <c r="G327" s="49"/>
      <c r="H327" s="49"/>
      <c r="I327" s="49"/>
      <c r="J327" s="49"/>
      <c r="K327" s="49"/>
    </row>
    <row r="328" spans="4:11" x14ac:dyDescent="0.25">
      <c r="D328" s="49"/>
      <c r="E328" s="49"/>
      <c r="F328" s="49"/>
      <c r="G328" s="49"/>
      <c r="H328" s="49"/>
      <c r="I328" s="49"/>
      <c r="J328" s="49"/>
      <c r="K328" s="49"/>
    </row>
    <row r="329" spans="4:11" x14ac:dyDescent="0.25">
      <c r="D329" s="49"/>
      <c r="E329" s="49"/>
      <c r="F329" s="49"/>
      <c r="G329" s="49"/>
      <c r="H329" s="49"/>
      <c r="I329" s="49"/>
      <c r="J329" s="49"/>
      <c r="K329" s="49"/>
    </row>
    <row r="330" spans="4:11" x14ac:dyDescent="0.25">
      <c r="D330" s="49"/>
      <c r="E330" s="49"/>
      <c r="F330" s="49"/>
      <c r="G330" s="49"/>
      <c r="H330" s="49"/>
      <c r="I330" s="49"/>
      <c r="J330" s="49"/>
      <c r="K330" s="49"/>
    </row>
    <row r="331" spans="4:11" x14ac:dyDescent="0.25">
      <c r="D331" s="49"/>
      <c r="E331" s="49"/>
      <c r="F331" s="49"/>
      <c r="G331" s="49"/>
      <c r="H331" s="49"/>
      <c r="I331" s="49"/>
      <c r="J331" s="49"/>
      <c r="K331" s="49"/>
    </row>
    <row r="332" spans="4:11" x14ac:dyDescent="0.25">
      <c r="D332" s="49"/>
      <c r="E332" s="49"/>
      <c r="F332" s="49"/>
      <c r="G332" s="49"/>
      <c r="H332" s="49"/>
      <c r="I332" s="49"/>
      <c r="J332" s="49"/>
      <c r="K332" s="49"/>
    </row>
    <row r="333" spans="4:11" x14ac:dyDescent="0.25">
      <c r="D333" s="49"/>
      <c r="E333" s="49"/>
      <c r="F333" s="49"/>
      <c r="G333" s="49"/>
      <c r="H333" s="49"/>
      <c r="I333" s="49"/>
      <c r="J333" s="49"/>
      <c r="K333" s="49"/>
    </row>
    <row r="334" spans="4:11" x14ac:dyDescent="0.25">
      <c r="D334" s="49"/>
      <c r="E334" s="49"/>
      <c r="F334" s="49"/>
      <c r="G334" s="49"/>
      <c r="H334" s="49"/>
      <c r="I334" s="49"/>
      <c r="J334" s="49"/>
      <c r="K334" s="49"/>
    </row>
    <row r="335" spans="4:11" x14ac:dyDescent="0.25">
      <c r="D335" s="49"/>
      <c r="E335" s="49"/>
      <c r="F335" s="49"/>
      <c r="G335" s="49"/>
      <c r="H335" s="49"/>
      <c r="I335" s="49"/>
      <c r="J335" s="49"/>
      <c r="K335" s="49"/>
    </row>
    <row r="336" spans="4:11" x14ac:dyDescent="0.25">
      <c r="D336" s="49"/>
      <c r="E336" s="49"/>
      <c r="F336" s="49"/>
      <c r="G336" s="49"/>
      <c r="H336" s="49"/>
      <c r="I336" s="49"/>
      <c r="J336" s="49"/>
      <c r="K336" s="49"/>
    </row>
    <row r="337" spans="4:11" x14ac:dyDescent="0.25">
      <c r="D337" s="49"/>
      <c r="E337" s="49"/>
      <c r="F337" s="49"/>
      <c r="G337" s="49"/>
      <c r="H337" s="49"/>
      <c r="I337" s="49"/>
      <c r="J337" s="49"/>
      <c r="K337" s="49"/>
    </row>
    <row r="338" spans="4:11" x14ac:dyDescent="0.25">
      <c r="D338" s="49"/>
      <c r="E338" s="49"/>
      <c r="F338" s="49"/>
      <c r="G338" s="49"/>
      <c r="H338" s="49"/>
      <c r="I338" s="49"/>
      <c r="J338" s="49"/>
      <c r="K338" s="49"/>
    </row>
    <row r="339" spans="4:11" x14ac:dyDescent="0.25">
      <c r="D339" s="49"/>
      <c r="E339" s="49"/>
      <c r="F339" s="49"/>
      <c r="G339" s="49"/>
      <c r="H339" s="49"/>
      <c r="I339" s="49"/>
      <c r="J339" s="49"/>
      <c r="K339" s="49"/>
    </row>
    <row r="340" spans="4:11" x14ac:dyDescent="0.25">
      <c r="D340" s="49"/>
      <c r="E340" s="49"/>
      <c r="F340" s="49"/>
      <c r="G340" s="49"/>
      <c r="H340" s="49"/>
      <c r="I340" s="49"/>
      <c r="J340" s="49"/>
      <c r="K340" s="49"/>
    </row>
    <row r="341" spans="4:11" x14ac:dyDescent="0.25">
      <c r="D341" s="49"/>
      <c r="E341" s="49"/>
      <c r="F341" s="49"/>
      <c r="G341" s="49"/>
      <c r="H341" s="49"/>
      <c r="I341" s="49"/>
      <c r="J341" s="49"/>
      <c r="K341" s="49"/>
    </row>
    <row r="342" spans="4:11" x14ac:dyDescent="0.25">
      <c r="D342" s="49"/>
      <c r="E342" s="49"/>
      <c r="F342" s="49"/>
      <c r="G342" s="49"/>
      <c r="H342" s="49"/>
      <c r="I342" s="49"/>
      <c r="J342" s="49"/>
      <c r="K342" s="49"/>
    </row>
    <row r="343" spans="4:11" x14ac:dyDescent="0.25">
      <c r="D343" s="49"/>
      <c r="E343" s="49"/>
      <c r="F343" s="49"/>
      <c r="G343" s="49"/>
      <c r="H343" s="49"/>
      <c r="I343" s="49"/>
      <c r="J343" s="49"/>
      <c r="K343" s="49"/>
    </row>
    <row r="344" spans="4:11" x14ac:dyDescent="0.25">
      <c r="D344" s="49"/>
      <c r="E344" s="49"/>
      <c r="F344" s="49"/>
      <c r="G344" s="49"/>
      <c r="H344" s="49"/>
      <c r="I344" s="49"/>
      <c r="J344" s="49"/>
      <c r="K344" s="49"/>
    </row>
    <row r="345" spans="4:11" x14ac:dyDescent="0.25">
      <c r="D345" s="49"/>
      <c r="E345" s="49"/>
      <c r="F345" s="49"/>
      <c r="G345" s="49"/>
      <c r="H345" s="49"/>
      <c r="I345" s="49"/>
      <c r="J345" s="49"/>
      <c r="K345" s="49"/>
    </row>
    <row r="346" spans="4:11" x14ac:dyDescent="0.25">
      <c r="D346" s="49"/>
      <c r="E346" s="49"/>
      <c r="F346" s="49"/>
      <c r="G346" s="49"/>
      <c r="H346" s="49"/>
      <c r="I346" s="49"/>
      <c r="J346" s="49"/>
      <c r="K346" s="49"/>
    </row>
    <row r="347" spans="4:11" x14ac:dyDescent="0.25">
      <c r="D347" s="49"/>
      <c r="E347" s="49"/>
      <c r="F347" s="49"/>
      <c r="G347" s="49"/>
      <c r="H347" s="49"/>
      <c r="I347" s="49"/>
      <c r="J347" s="49"/>
      <c r="K347" s="49"/>
    </row>
    <row r="348" spans="4:11" x14ac:dyDescent="0.25">
      <c r="D348" s="49"/>
      <c r="E348" s="49"/>
      <c r="F348" s="49"/>
      <c r="G348" s="49"/>
      <c r="H348" s="49"/>
      <c r="I348" s="49"/>
      <c r="J348" s="49"/>
      <c r="K348" s="49"/>
    </row>
    <row r="349" spans="4:11" x14ac:dyDescent="0.25">
      <c r="D349" s="49"/>
      <c r="E349" s="49"/>
      <c r="F349" s="49"/>
      <c r="G349" s="49"/>
      <c r="H349" s="49"/>
      <c r="I349" s="49"/>
      <c r="J349" s="49"/>
      <c r="K349" s="49"/>
    </row>
    <row r="350" spans="4:11" x14ac:dyDescent="0.25">
      <c r="D350" s="49"/>
      <c r="E350" s="49"/>
      <c r="F350" s="49"/>
      <c r="G350" s="49"/>
      <c r="H350" s="49"/>
      <c r="I350" s="49"/>
      <c r="J350" s="49"/>
      <c r="K350" s="49"/>
    </row>
    <row r="351" spans="4:11" x14ac:dyDescent="0.25">
      <c r="D351" s="49"/>
      <c r="E351" s="49"/>
      <c r="F351" s="49"/>
      <c r="G351" s="49"/>
      <c r="H351" s="49"/>
      <c r="I351" s="49"/>
      <c r="J351" s="49"/>
      <c r="K351" s="49"/>
    </row>
    <row r="352" spans="4:11" x14ac:dyDescent="0.25">
      <c r="D352" s="49"/>
      <c r="E352" s="49"/>
      <c r="F352" s="49"/>
      <c r="G352" s="49"/>
      <c r="H352" s="49"/>
      <c r="I352" s="49"/>
      <c r="J352" s="49"/>
      <c r="K352" s="49"/>
    </row>
    <row r="353" spans="4:11" x14ac:dyDescent="0.25">
      <c r="D353" s="49"/>
      <c r="E353" s="49"/>
      <c r="F353" s="49"/>
      <c r="G353" s="49"/>
      <c r="H353" s="49"/>
      <c r="I353" s="49"/>
      <c r="J353" s="49"/>
      <c r="K353" s="49"/>
    </row>
    <row r="354" spans="4:11" x14ac:dyDescent="0.25">
      <c r="D354" s="49"/>
      <c r="E354" s="49"/>
      <c r="F354" s="49"/>
      <c r="G354" s="49"/>
      <c r="H354" s="49"/>
      <c r="I354" s="49"/>
      <c r="J354" s="49"/>
      <c r="K354" s="49"/>
    </row>
    <row r="355" spans="4:11" x14ac:dyDescent="0.25">
      <c r="D355" s="49"/>
      <c r="E355" s="49"/>
      <c r="F355" s="49"/>
      <c r="G355" s="49"/>
      <c r="H355" s="49"/>
      <c r="I355" s="49"/>
      <c r="J355" s="49"/>
      <c r="K355" s="49"/>
    </row>
    <row r="356" spans="4:11" x14ac:dyDescent="0.25">
      <c r="D356" s="49"/>
      <c r="E356" s="49"/>
      <c r="F356" s="49"/>
      <c r="G356" s="49"/>
      <c r="H356" s="49"/>
      <c r="I356" s="49"/>
      <c r="J356" s="49"/>
      <c r="K356" s="49"/>
    </row>
    <row r="357" spans="4:11" x14ac:dyDescent="0.25">
      <c r="D357" s="49"/>
      <c r="E357" s="49"/>
      <c r="F357" s="49"/>
      <c r="G357" s="49"/>
      <c r="H357" s="49"/>
      <c r="I357" s="49"/>
      <c r="J357" s="49"/>
      <c r="K357" s="49"/>
    </row>
    <row r="358" spans="4:11" x14ac:dyDescent="0.25">
      <c r="D358" s="49"/>
      <c r="E358" s="49"/>
      <c r="F358" s="49"/>
      <c r="G358" s="49"/>
      <c r="H358" s="49"/>
      <c r="I358" s="49"/>
      <c r="J358" s="49"/>
      <c r="K358" s="49"/>
    </row>
    <row r="359" spans="4:11" x14ac:dyDescent="0.25">
      <c r="D359" s="49"/>
      <c r="E359" s="49"/>
      <c r="F359" s="49"/>
      <c r="G359" s="49"/>
      <c r="H359" s="49"/>
      <c r="I359" s="49"/>
      <c r="J359" s="49"/>
      <c r="K359" s="49"/>
    </row>
    <row r="360" spans="4:11" x14ac:dyDescent="0.25">
      <c r="D360" s="49"/>
      <c r="E360" s="49"/>
      <c r="F360" s="49"/>
      <c r="G360" s="49"/>
      <c r="H360" s="49"/>
      <c r="I360" s="49"/>
      <c r="J360" s="49"/>
      <c r="K360" s="49"/>
    </row>
    <row r="361" spans="4:11" x14ac:dyDescent="0.25">
      <c r="D361" s="49"/>
      <c r="E361" s="49"/>
      <c r="F361" s="49"/>
      <c r="G361" s="49"/>
      <c r="H361" s="49"/>
      <c r="I361" s="49"/>
      <c r="J361" s="49"/>
      <c r="K361" s="49"/>
    </row>
    <row r="362" spans="4:11" x14ac:dyDescent="0.25">
      <c r="D362" s="49"/>
      <c r="E362" s="49"/>
      <c r="F362" s="49"/>
      <c r="G362" s="49"/>
      <c r="H362" s="49"/>
      <c r="I362" s="49"/>
      <c r="J362" s="49"/>
      <c r="K362" s="49"/>
    </row>
    <row r="363" spans="4:11" x14ac:dyDescent="0.25">
      <c r="D363" s="49"/>
      <c r="E363" s="49"/>
      <c r="F363" s="49"/>
      <c r="G363" s="49"/>
      <c r="H363" s="49"/>
      <c r="I363" s="49"/>
      <c r="J363" s="49"/>
      <c r="K363" s="49"/>
    </row>
    <row r="364" spans="4:11" x14ac:dyDescent="0.25">
      <c r="D364" s="49"/>
      <c r="E364" s="49"/>
      <c r="F364" s="49"/>
      <c r="G364" s="49"/>
      <c r="H364" s="49"/>
      <c r="I364" s="49"/>
      <c r="J364" s="49"/>
      <c r="K364" s="49"/>
    </row>
    <row r="365" spans="4:11" x14ac:dyDescent="0.25">
      <c r="D365" s="49"/>
      <c r="E365" s="49"/>
      <c r="F365" s="49"/>
      <c r="G365" s="49"/>
      <c r="H365" s="49"/>
      <c r="I365" s="49"/>
      <c r="J365" s="49"/>
      <c r="K365" s="49"/>
    </row>
    <row r="366" spans="4:11" x14ac:dyDescent="0.25">
      <c r="D366" s="49"/>
      <c r="E366" s="49"/>
      <c r="F366" s="49"/>
      <c r="G366" s="49"/>
      <c r="H366" s="49"/>
      <c r="I366" s="49"/>
      <c r="J366" s="49"/>
      <c r="K366" s="49"/>
    </row>
    <row r="367" spans="4:11" x14ac:dyDescent="0.25">
      <c r="D367" s="49"/>
      <c r="E367" s="49"/>
      <c r="F367" s="49"/>
      <c r="G367" s="49"/>
      <c r="H367" s="49"/>
      <c r="I367" s="49"/>
      <c r="J367" s="49"/>
      <c r="K367" s="49"/>
    </row>
    <row r="368" spans="4:11" x14ac:dyDescent="0.25">
      <c r="D368" s="49"/>
      <c r="E368" s="49"/>
      <c r="F368" s="49"/>
      <c r="G368" s="49"/>
      <c r="H368" s="49"/>
      <c r="I368" s="49"/>
      <c r="J368" s="49"/>
      <c r="K368" s="49"/>
    </row>
    <row r="369" spans="4:11" x14ac:dyDescent="0.25">
      <c r="D369" s="49"/>
      <c r="E369" s="49"/>
      <c r="F369" s="49"/>
      <c r="G369" s="49"/>
      <c r="H369" s="49"/>
      <c r="I369" s="49"/>
      <c r="J369" s="49"/>
      <c r="K369" s="49"/>
    </row>
    <row r="370" spans="4:11" x14ac:dyDescent="0.25">
      <c r="D370" s="49"/>
      <c r="E370" s="49"/>
      <c r="F370" s="49"/>
      <c r="G370" s="49"/>
      <c r="H370" s="49"/>
      <c r="I370" s="49"/>
      <c r="J370" s="49"/>
      <c r="K370" s="49"/>
    </row>
    <row r="371" spans="4:11" x14ac:dyDescent="0.25">
      <c r="D371" s="49"/>
      <c r="E371" s="49"/>
      <c r="F371" s="49"/>
      <c r="G371" s="49"/>
      <c r="H371" s="49"/>
      <c r="I371" s="49"/>
      <c r="J371" s="49"/>
      <c r="K371" s="49"/>
    </row>
    <row r="372" spans="4:11" x14ac:dyDescent="0.25">
      <c r="D372" s="49"/>
      <c r="E372" s="49"/>
      <c r="F372" s="49"/>
      <c r="G372" s="49"/>
      <c r="H372" s="49"/>
      <c r="I372" s="49"/>
      <c r="J372" s="49"/>
      <c r="K372" s="49"/>
    </row>
    <row r="373" spans="4:11" x14ac:dyDescent="0.25">
      <c r="D373" s="49"/>
      <c r="E373" s="49"/>
      <c r="F373" s="49"/>
      <c r="G373" s="49"/>
      <c r="H373" s="49"/>
      <c r="I373" s="49"/>
      <c r="J373" s="49"/>
      <c r="K373" s="49"/>
    </row>
    <row r="374" spans="4:11" x14ac:dyDescent="0.25">
      <c r="D374" s="49"/>
      <c r="E374" s="49"/>
      <c r="F374" s="49"/>
      <c r="G374" s="49"/>
      <c r="H374" s="49"/>
      <c r="I374" s="49"/>
      <c r="J374" s="49"/>
      <c r="K374" s="49"/>
    </row>
    <row r="375" spans="4:11" x14ac:dyDescent="0.25">
      <c r="D375" s="49"/>
      <c r="E375" s="49"/>
      <c r="F375" s="49"/>
      <c r="G375" s="49"/>
      <c r="H375" s="49"/>
      <c r="I375" s="49"/>
      <c r="J375" s="49"/>
      <c r="K375" s="49"/>
    </row>
    <row r="376" spans="4:11" x14ac:dyDescent="0.25">
      <c r="D376" s="49"/>
      <c r="E376" s="49"/>
      <c r="F376" s="49"/>
      <c r="G376" s="49"/>
      <c r="H376" s="49"/>
      <c r="I376" s="49"/>
      <c r="J376" s="49"/>
      <c r="K376" s="49"/>
    </row>
    <row r="377" spans="4:11" x14ac:dyDescent="0.25">
      <c r="D377" s="49"/>
      <c r="E377" s="49"/>
      <c r="F377" s="49"/>
      <c r="G377" s="49"/>
      <c r="H377" s="49"/>
      <c r="I377" s="49"/>
      <c r="J377" s="49"/>
      <c r="K377" s="49"/>
    </row>
    <row r="378" spans="4:11" x14ac:dyDescent="0.25">
      <c r="D378" s="49"/>
      <c r="E378" s="49"/>
      <c r="F378" s="49"/>
      <c r="G378" s="49"/>
      <c r="H378" s="49"/>
      <c r="I378" s="49"/>
      <c r="J378" s="49"/>
      <c r="K378" s="49"/>
    </row>
    <row r="379" spans="4:11" x14ac:dyDescent="0.25">
      <c r="D379" s="49"/>
      <c r="E379" s="49"/>
      <c r="F379" s="49"/>
      <c r="G379" s="49"/>
      <c r="H379" s="49"/>
      <c r="I379" s="49"/>
      <c r="J379" s="49"/>
      <c r="K379" s="49"/>
    </row>
    <row r="380" spans="4:11" x14ac:dyDescent="0.25">
      <c r="D380" s="49"/>
      <c r="E380" s="49"/>
      <c r="F380" s="49"/>
      <c r="G380" s="49"/>
      <c r="H380" s="49"/>
      <c r="I380" s="49"/>
      <c r="J380" s="49"/>
      <c r="K380" s="49"/>
    </row>
    <row r="381" spans="4:11" x14ac:dyDescent="0.25">
      <c r="D381" s="49"/>
      <c r="E381" s="49"/>
      <c r="F381" s="49"/>
      <c r="G381" s="49"/>
      <c r="H381" s="49"/>
      <c r="I381" s="49"/>
      <c r="J381" s="49"/>
      <c r="K381" s="49"/>
    </row>
    <row r="382" spans="4:11" x14ac:dyDescent="0.25">
      <c r="D382" s="49"/>
      <c r="E382" s="49"/>
      <c r="F382" s="49"/>
      <c r="G382" s="49"/>
      <c r="H382" s="49"/>
      <c r="I382" s="49"/>
      <c r="J382" s="49"/>
      <c r="K382" s="49"/>
    </row>
    <row r="383" spans="4:11" x14ac:dyDescent="0.25">
      <c r="D383" s="49"/>
      <c r="E383" s="49"/>
      <c r="F383" s="49"/>
      <c r="G383" s="49"/>
      <c r="H383" s="49"/>
      <c r="I383" s="49"/>
      <c r="J383" s="49"/>
      <c r="K383" s="49"/>
    </row>
    <row r="384" spans="4:11" x14ac:dyDescent="0.25">
      <c r="D384" s="49"/>
      <c r="E384" s="49"/>
      <c r="F384" s="49"/>
      <c r="G384" s="49"/>
      <c r="H384" s="49"/>
      <c r="I384" s="49"/>
      <c r="J384" s="49"/>
      <c r="K384" s="49"/>
    </row>
    <row r="385" spans="4:11" x14ac:dyDescent="0.25">
      <c r="D385" s="49"/>
      <c r="E385" s="49"/>
      <c r="F385" s="49"/>
      <c r="G385" s="49"/>
      <c r="H385" s="49"/>
      <c r="I385" s="49"/>
      <c r="J385" s="49"/>
      <c r="K385" s="49"/>
    </row>
    <row r="386" spans="4:11" x14ac:dyDescent="0.25">
      <c r="D386" s="49"/>
      <c r="E386" s="49"/>
      <c r="F386" s="49"/>
      <c r="G386" s="49"/>
      <c r="H386" s="49"/>
      <c r="I386" s="49"/>
      <c r="J386" s="49"/>
      <c r="K386" s="49"/>
    </row>
    <row r="387" spans="4:11" x14ac:dyDescent="0.25">
      <c r="D387" s="49"/>
      <c r="E387" s="49"/>
      <c r="F387" s="49"/>
      <c r="G387" s="49"/>
      <c r="H387" s="49"/>
      <c r="I387" s="49"/>
      <c r="J387" s="49"/>
      <c r="K387" s="49"/>
    </row>
    <row r="388" spans="4:11" x14ac:dyDescent="0.25">
      <c r="D388" s="49"/>
      <c r="E388" s="49"/>
      <c r="F388" s="49"/>
      <c r="G388" s="49"/>
      <c r="H388" s="49"/>
      <c r="I388" s="49"/>
      <c r="J388" s="49"/>
      <c r="K388" s="49"/>
    </row>
    <row r="389" spans="4:11" x14ac:dyDescent="0.25">
      <c r="D389" s="49"/>
      <c r="E389" s="49"/>
      <c r="F389" s="49"/>
      <c r="G389" s="49"/>
      <c r="H389" s="49"/>
      <c r="I389" s="49"/>
      <c r="J389" s="49"/>
      <c r="K389" s="49"/>
    </row>
    <row r="390" spans="4:11" x14ac:dyDescent="0.25">
      <c r="D390" s="49"/>
      <c r="E390" s="49"/>
      <c r="F390" s="49"/>
      <c r="G390" s="49"/>
      <c r="H390" s="49"/>
      <c r="I390" s="49"/>
      <c r="J390" s="49"/>
      <c r="K390" s="49"/>
    </row>
    <row r="391" spans="4:11" x14ac:dyDescent="0.25">
      <c r="D391" s="49"/>
      <c r="E391" s="49"/>
      <c r="F391" s="49"/>
      <c r="G391" s="49"/>
      <c r="H391" s="49"/>
      <c r="I391" s="49"/>
      <c r="J391" s="49"/>
      <c r="K391" s="49"/>
    </row>
    <row r="392" spans="4:11" x14ac:dyDescent="0.25">
      <c r="D392" s="49"/>
      <c r="E392" s="49"/>
      <c r="F392" s="49"/>
      <c r="G392" s="49"/>
      <c r="H392" s="49"/>
      <c r="I392" s="49"/>
      <c r="J392" s="49"/>
      <c r="K392" s="49"/>
    </row>
    <row r="393" spans="4:11" x14ac:dyDescent="0.25">
      <c r="D393" s="49"/>
      <c r="E393" s="49"/>
      <c r="F393" s="49"/>
      <c r="G393" s="49"/>
      <c r="H393" s="49"/>
      <c r="I393" s="49"/>
      <c r="J393" s="49"/>
      <c r="K393" s="49"/>
    </row>
    <row r="394" spans="4:11" x14ac:dyDescent="0.25">
      <c r="D394" s="49"/>
      <c r="E394" s="49"/>
      <c r="F394" s="49"/>
      <c r="G394" s="49"/>
      <c r="H394" s="49"/>
      <c r="I394" s="49"/>
      <c r="J394" s="49"/>
      <c r="K394" s="49"/>
    </row>
    <row r="395" spans="4:11" x14ac:dyDescent="0.25">
      <c r="D395" s="49"/>
      <c r="E395" s="49"/>
      <c r="F395" s="49"/>
      <c r="G395" s="49"/>
      <c r="H395" s="49"/>
      <c r="I395" s="49"/>
      <c r="J395" s="49"/>
      <c r="K395" s="49"/>
    </row>
    <row r="396" spans="4:11" x14ac:dyDescent="0.25">
      <c r="D396" s="49"/>
      <c r="E396" s="49"/>
      <c r="F396" s="49"/>
      <c r="G396" s="49"/>
      <c r="H396" s="49"/>
      <c r="I396" s="49"/>
      <c r="J396" s="49"/>
      <c r="K396" s="49"/>
    </row>
    <row r="397" spans="4:11" x14ac:dyDescent="0.25">
      <c r="D397" s="49"/>
      <c r="E397" s="49"/>
      <c r="F397" s="49"/>
      <c r="G397" s="49"/>
      <c r="H397" s="49"/>
      <c r="I397" s="49"/>
      <c r="J397" s="49"/>
      <c r="K397" s="49"/>
    </row>
    <row r="398" spans="4:11" x14ac:dyDescent="0.25">
      <c r="D398" s="49"/>
      <c r="E398" s="49"/>
      <c r="F398" s="49"/>
      <c r="G398" s="49"/>
      <c r="H398" s="49"/>
      <c r="I398" s="49"/>
      <c r="J398" s="49"/>
      <c r="K398" s="49"/>
    </row>
    <row r="399" spans="4:11" x14ac:dyDescent="0.25">
      <c r="D399" s="49"/>
      <c r="E399" s="49"/>
      <c r="F399" s="49"/>
      <c r="G399" s="49"/>
      <c r="H399" s="49"/>
      <c r="I399" s="49"/>
      <c r="J399" s="49"/>
      <c r="K399" s="49"/>
    </row>
    <row r="400" spans="4:11" x14ac:dyDescent="0.25">
      <c r="D400" s="49"/>
      <c r="E400" s="49"/>
      <c r="F400" s="49"/>
      <c r="G400" s="49"/>
      <c r="H400" s="49"/>
      <c r="I400" s="49"/>
      <c r="J400" s="49"/>
      <c r="K400" s="49"/>
    </row>
    <row r="401" spans="4:11" x14ac:dyDescent="0.25">
      <c r="D401" s="49"/>
      <c r="E401" s="49"/>
      <c r="F401" s="49"/>
      <c r="G401" s="49"/>
      <c r="H401" s="49"/>
      <c r="I401" s="49"/>
      <c r="J401" s="49"/>
      <c r="K401" s="49"/>
    </row>
    <row r="402" spans="4:11" x14ac:dyDescent="0.25">
      <c r="D402" s="49"/>
      <c r="E402" s="49"/>
      <c r="F402" s="49"/>
      <c r="G402" s="49"/>
      <c r="H402" s="49"/>
      <c r="I402" s="49"/>
      <c r="J402" s="49"/>
      <c r="K402" s="49"/>
    </row>
    <row r="403" spans="4:11" x14ac:dyDescent="0.25">
      <c r="D403" s="49"/>
      <c r="E403" s="49"/>
      <c r="F403" s="49"/>
      <c r="G403" s="49"/>
      <c r="H403" s="49"/>
      <c r="I403" s="49"/>
      <c r="J403" s="49"/>
      <c r="K403" s="49"/>
    </row>
    <row r="404" spans="4:11" x14ac:dyDescent="0.25">
      <c r="D404" s="49"/>
      <c r="E404" s="49"/>
      <c r="F404" s="49"/>
      <c r="G404" s="49"/>
      <c r="H404" s="49"/>
      <c r="I404" s="49"/>
      <c r="J404" s="49"/>
      <c r="K404" s="49"/>
    </row>
    <row r="405" spans="4:11" x14ac:dyDescent="0.25">
      <c r="D405" s="49"/>
      <c r="E405" s="49"/>
      <c r="F405" s="49"/>
      <c r="G405" s="49"/>
      <c r="H405" s="49"/>
      <c r="I405" s="49"/>
      <c r="J405" s="49"/>
      <c r="K405" s="49"/>
    </row>
    <row r="406" spans="4:11" x14ac:dyDescent="0.25">
      <c r="D406" s="49"/>
      <c r="E406" s="49"/>
      <c r="F406" s="49"/>
      <c r="G406" s="49"/>
      <c r="H406" s="49"/>
      <c r="I406" s="49"/>
      <c r="J406" s="49"/>
      <c r="K406" s="49"/>
    </row>
    <row r="407" spans="4:11" x14ac:dyDescent="0.25">
      <c r="D407" s="49"/>
      <c r="E407" s="49"/>
      <c r="F407" s="49"/>
      <c r="G407" s="49"/>
      <c r="H407" s="49"/>
      <c r="I407" s="49"/>
      <c r="J407" s="49"/>
      <c r="K407" s="49"/>
    </row>
    <row r="408" spans="4:11" x14ac:dyDescent="0.25">
      <c r="D408" s="49"/>
      <c r="E408" s="49"/>
      <c r="F408" s="49"/>
      <c r="G408" s="49"/>
      <c r="H408" s="49"/>
      <c r="I408" s="49"/>
      <c r="J408" s="49"/>
      <c r="K408" s="49"/>
    </row>
    <row r="409" spans="4:11" x14ac:dyDescent="0.25">
      <c r="D409" s="49"/>
      <c r="E409" s="49"/>
      <c r="F409" s="49"/>
      <c r="G409" s="49"/>
      <c r="H409" s="49"/>
      <c r="I409" s="49"/>
      <c r="J409" s="49"/>
      <c r="K409" s="49"/>
    </row>
    <row r="410" spans="4:11" x14ac:dyDescent="0.25">
      <c r="D410" s="49"/>
      <c r="E410" s="49"/>
      <c r="F410" s="49"/>
      <c r="G410" s="49"/>
      <c r="H410" s="49"/>
      <c r="I410" s="49"/>
      <c r="J410" s="49"/>
      <c r="K410" s="49"/>
    </row>
    <row r="411" spans="4:11" x14ac:dyDescent="0.25">
      <c r="D411" s="49"/>
      <c r="E411" s="49"/>
      <c r="F411" s="49"/>
      <c r="G411" s="49"/>
      <c r="H411" s="49"/>
      <c r="I411" s="49"/>
      <c r="J411" s="49"/>
      <c r="K411" s="49"/>
    </row>
    <row r="412" spans="4:11" x14ac:dyDescent="0.25">
      <c r="D412" s="49"/>
      <c r="E412" s="49"/>
      <c r="F412" s="49"/>
      <c r="G412" s="49"/>
      <c r="H412" s="49"/>
      <c r="I412" s="49"/>
      <c r="J412" s="49"/>
      <c r="K412" s="49"/>
    </row>
    <row r="413" spans="4:11" x14ac:dyDescent="0.25">
      <c r="D413" s="49"/>
      <c r="E413" s="49"/>
      <c r="F413" s="49"/>
      <c r="G413" s="49"/>
      <c r="H413" s="49"/>
      <c r="I413" s="49"/>
      <c r="J413" s="49"/>
      <c r="K413" s="49"/>
    </row>
    <row r="414" spans="4:11" x14ac:dyDescent="0.25">
      <c r="D414" s="49"/>
      <c r="E414" s="49"/>
      <c r="F414" s="49"/>
      <c r="G414" s="49"/>
      <c r="H414" s="49"/>
      <c r="I414" s="49"/>
      <c r="J414" s="49"/>
      <c r="K414" s="49"/>
    </row>
    <row r="415" spans="4:11" x14ac:dyDescent="0.25">
      <c r="D415" s="49"/>
      <c r="E415" s="49"/>
      <c r="F415" s="49"/>
      <c r="G415" s="49"/>
      <c r="H415" s="49"/>
      <c r="I415" s="49"/>
      <c r="J415" s="49"/>
      <c r="K415" s="49"/>
    </row>
    <row r="416" spans="4:11" x14ac:dyDescent="0.25">
      <c r="D416" s="49"/>
      <c r="E416" s="49"/>
      <c r="F416" s="49"/>
      <c r="G416" s="49"/>
      <c r="H416" s="49"/>
      <c r="I416" s="49"/>
      <c r="J416" s="49"/>
      <c r="K416" s="49"/>
    </row>
    <row r="417" spans="4:11" x14ac:dyDescent="0.25">
      <c r="D417" s="49"/>
      <c r="E417" s="49"/>
      <c r="F417" s="49"/>
      <c r="G417" s="49"/>
      <c r="H417" s="49"/>
      <c r="I417" s="49"/>
      <c r="J417" s="49"/>
      <c r="K417" s="49"/>
    </row>
    <row r="418" spans="4:11" x14ac:dyDescent="0.25">
      <c r="D418" s="49"/>
      <c r="E418" s="49"/>
      <c r="F418" s="49"/>
      <c r="G418" s="49"/>
      <c r="H418" s="49"/>
      <c r="I418" s="49"/>
      <c r="J418" s="49"/>
      <c r="K418" s="49"/>
    </row>
    <row r="419" spans="4:11" x14ac:dyDescent="0.25">
      <c r="D419" s="49"/>
      <c r="E419" s="49"/>
      <c r="F419" s="49"/>
      <c r="G419" s="49"/>
      <c r="H419" s="49"/>
      <c r="I419" s="49"/>
      <c r="J419" s="49"/>
      <c r="K419" s="49"/>
    </row>
    <row r="420" spans="4:11" x14ac:dyDescent="0.25">
      <c r="D420" s="49"/>
      <c r="E420" s="49"/>
      <c r="F420" s="49"/>
      <c r="G420" s="49"/>
      <c r="H420" s="49"/>
      <c r="I420" s="49"/>
      <c r="J420" s="49"/>
      <c r="K420" s="49"/>
    </row>
    <row r="421" spans="4:11" x14ac:dyDescent="0.25">
      <c r="D421" s="49"/>
      <c r="E421" s="49"/>
      <c r="F421" s="49"/>
      <c r="G421" s="49"/>
      <c r="H421" s="49"/>
      <c r="I421" s="49"/>
      <c r="J421" s="49"/>
      <c r="K421" s="49"/>
    </row>
    <row r="422" spans="4:11" x14ac:dyDescent="0.25">
      <c r="D422" s="49"/>
      <c r="E422" s="49"/>
      <c r="F422" s="49"/>
      <c r="G422" s="49"/>
      <c r="H422" s="49"/>
      <c r="I422" s="49"/>
      <c r="J422" s="49"/>
      <c r="K422" s="49"/>
    </row>
    <row r="423" spans="4:11" x14ac:dyDescent="0.25">
      <c r="D423" s="49"/>
      <c r="E423" s="49"/>
      <c r="F423" s="49"/>
      <c r="G423" s="49"/>
      <c r="H423" s="49"/>
      <c r="I423" s="49"/>
      <c r="J423" s="49"/>
      <c r="K423" s="49"/>
    </row>
    <row r="424" spans="4:11" x14ac:dyDescent="0.25">
      <c r="D424" s="49"/>
      <c r="E424" s="49"/>
      <c r="F424" s="49"/>
      <c r="G424" s="49"/>
      <c r="H424" s="49"/>
      <c r="I424" s="49"/>
      <c r="J424" s="49"/>
      <c r="K424" s="49"/>
    </row>
    <row r="425" spans="4:11" x14ac:dyDescent="0.25">
      <c r="D425" s="49"/>
      <c r="E425" s="49"/>
      <c r="F425" s="49"/>
      <c r="G425" s="49"/>
      <c r="H425" s="49"/>
      <c r="I425" s="49"/>
      <c r="J425" s="49"/>
      <c r="K425" s="49"/>
    </row>
    <row r="426" spans="4:11" x14ac:dyDescent="0.25">
      <c r="D426" s="49"/>
      <c r="E426" s="49"/>
      <c r="F426" s="49"/>
      <c r="G426" s="49"/>
      <c r="H426" s="49"/>
      <c r="I426" s="49"/>
      <c r="J426" s="49"/>
      <c r="K426" s="49"/>
    </row>
    <row r="427" spans="4:11" x14ac:dyDescent="0.25">
      <c r="D427" s="49"/>
      <c r="E427" s="49"/>
      <c r="F427" s="49"/>
      <c r="G427" s="49"/>
      <c r="H427" s="49"/>
      <c r="I427" s="49"/>
      <c r="J427" s="49"/>
      <c r="K427" s="49"/>
    </row>
    <row r="428" spans="4:11" x14ac:dyDescent="0.25">
      <c r="D428" s="49"/>
      <c r="E428" s="49"/>
      <c r="F428" s="49"/>
      <c r="G428" s="49"/>
      <c r="H428" s="49"/>
      <c r="I428" s="49"/>
      <c r="J428" s="49"/>
      <c r="K428" s="49"/>
    </row>
    <row r="429" spans="4:11" x14ac:dyDescent="0.25">
      <c r="D429" s="49"/>
      <c r="E429" s="49"/>
      <c r="F429" s="49"/>
      <c r="G429" s="49"/>
      <c r="H429" s="49"/>
      <c r="I429" s="49"/>
      <c r="J429" s="49"/>
      <c r="K429" s="49"/>
    </row>
    <row r="430" spans="4:11" x14ac:dyDescent="0.25">
      <c r="D430" s="49"/>
      <c r="E430" s="49"/>
      <c r="F430" s="49"/>
      <c r="G430" s="49"/>
      <c r="H430" s="49"/>
      <c r="I430" s="49"/>
      <c r="J430" s="49"/>
      <c r="K430" s="49"/>
    </row>
    <row r="431" spans="4:11" x14ac:dyDescent="0.25">
      <c r="D431" s="49"/>
      <c r="E431" s="49"/>
      <c r="F431" s="49"/>
      <c r="G431" s="49"/>
      <c r="H431" s="49"/>
      <c r="I431" s="49"/>
      <c r="J431" s="49"/>
      <c r="K431" s="49"/>
    </row>
    <row r="432" spans="4:11" x14ac:dyDescent="0.25">
      <c r="D432" s="49"/>
      <c r="E432" s="49"/>
      <c r="F432" s="49"/>
      <c r="G432" s="49"/>
      <c r="H432" s="49"/>
      <c r="I432" s="49"/>
      <c r="J432" s="49"/>
      <c r="K432" s="49"/>
    </row>
    <row r="433" spans="4:11" x14ac:dyDescent="0.25">
      <c r="D433" s="49"/>
      <c r="E433" s="49"/>
      <c r="F433" s="49"/>
      <c r="G433" s="49"/>
      <c r="H433" s="49"/>
      <c r="I433" s="49"/>
      <c r="J433" s="49"/>
      <c r="K433" s="49"/>
    </row>
    <row r="434" spans="4:11" x14ac:dyDescent="0.25">
      <c r="D434" s="49"/>
      <c r="E434" s="49"/>
      <c r="F434" s="49"/>
      <c r="G434" s="49"/>
      <c r="H434" s="49"/>
      <c r="I434" s="49"/>
      <c r="J434" s="49"/>
      <c r="K434" s="49"/>
    </row>
    <row r="435" spans="4:11" x14ac:dyDescent="0.25">
      <c r="D435" s="49"/>
      <c r="E435" s="49"/>
      <c r="F435" s="49"/>
      <c r="G435" s="49"/>
      <c r="H435" s="49"/>
      <c r="I435" s="49"/>
      <c r="J435" s="49"/>
      <c r="K435" s="49"/>
    </row>
    <row r="436" spans="4:11" x14ac:dyDescent="0.25">
      <c r="D436" s="49"/>
      <c r="E436" s="49"/>
      <c r="F436" s="49"/>
      <c r="G436" s="49"/>
      <c r="H436" s="49"/>
      <c r="I436" s="49"/>
      <c r="J436" s="49"/>
      <c r="K436" s="49"/>
    </row>
    <row r="437" spans="4:11" x14ac:dyDescent="0.25">
      <c r="D437" s="49"/>
      <c r="E437" s="49"/>
      <c r="F437" s="49"/>
      <c r="G437" s="49"/>
      <c r="H437" s="49"/>
      <c r="I437" s="49"/>
      <c r="J437" s="49"/>
      <c r="K437" s="49"/>
    </row>
    <row r="438" spans="4:11" x14ac:dyDescent="0.25">
      <c r="D438" s="49"/>
      <c r="E438" s="49"/>
      <c r="F438" s="49"/>
      <c r="G438" s="49"/>
      <c r="H438" s="49"/>
      <c r="I438" s="49"/>
      <c r="J438" s="49"/>
      <c r="K438" s="49"/>
    </row>
    <row r="439" spans="4:11" x14ac:dyDescent="0.25">
      <c r="D439" s="49"/>
      <c r="E439" s="49"/>
      <c r="F439" s="49"/>
      <c r="G439" s="49"/>
      <c r="H439" s="49"/>
      <c r="I439" s="49"/>
      <c r="J439" s="49"/>
      <c r="K439" s="49"/>
    </row>
    <row r="440" spans="4:11" x14ac:dyDescent="0.25">
      <c r="D440" s="49"/>
      <c r="E440" s="49"/>
      <c r="F440" s="49"/>
      <c r="G440" s="49"/>
      <c r="H440" s="49"/>
      <c r="I440" s="49"/>
      <c r="J440" s="49"/>
      <c r="K440" s="49"/>
    </row>
    <row r="441" spans="4:11" x14ac:dyDescent="0.25">
      <c r="D441" s="49"/>
      <c r="E441" s="49"/>
      <c r="F441" s="49"/>
      <c r="G441" s="49"/>
      <c r="H441" s="49"/>
      <c r="I441" s="49"/>
      <c r="J441" s="49"/>
      <c r="K441" s="49"/>
    </row>
    <row r="442" spans="4:11" x14ac:dyDescent="0.25">
      <c r="D442" s="49"/>
      <c r="E442" s="49"/>
      <c r="F442" s="49"/>
      <c r="G442" s="49"/>
      <c r="H442" s="49"/>
      <c r="I442" s="49"/>
      <c r="J442" s="49"/>
      <c r="K442" s="49"/>
    </row>
    <row r="443" spans="4:11" x14ac:dyDescent="0.25">
      <c r="D443" s="49"/>
      <c r="E443" s="49"/>
      <c r="F443" s="49"/>
      <c r="G443" s="49"/>
      <c r="H443" s="49"/>
      <c r="I443" s="49"/>
      <c r="J443" s="49"/>
      <c r="K443" s="49"/>
    </row>
    <row r="444" spans="4:11" x14ac:dyDescent="0.25">
      <c r="D444" s="49"/>
      <c r="E444" s="49"/>
      <c r="F444" s="49"/>
      <c r="G444" s="49"/>
      <c r="H444" s="49"/>
      <c r="I444" s="49"/>
      <c r="J444" s="49"/>
      <c r="K444" s="49"/>
    </row>
    <row r="445" spans="4:11" x14ac:dyDescent="0.25">
      <c r="D445" s="49"/>
      <c r="E445" s="49"/>
      <c r="F445" s="49"/>
      <c r="G445" s="49"/>
      <c r="H445" s="49"/>
      <c r="I445" s="49"/>
      <c r="J445" s="49"/>
      <c r="K445" s="49"/>
    </row>
    <row r="446" spans="4:11" x14ac:dyDescent="0.25">
      <c r="D446" s="49"/>
      <c r="E446" s="49"/>
      <c r="F446" s="49"/>
      <c r="G446" s="49"/>
      <c r="H446" s="49"/>
      <c r="I446" s="49"/>
      <c r="J446" s="49"/>
      <c r="K446" s="49"/>
    </row>
    <row r="447" spans="4:11" x14ac:dyDescent="0.25">
      <c r="D447" s="49"/>
      <c r="E447" s="49"/>
      <c r="F447" s="49"/>
      <c r="G447" s="49"/>
      <c r="H447" s="49"/>
      <c r="I447" s="49"/>
      <c r="J447" s="49"/>
      <c r="K447" s="49"/>
    </row>
    <row r="448" spans="4:11" x14ac:dyDescent="0.25">
      <c r="D448" s="49"/>
      <c r="E448" s="49"/>
      <c r="F448" s="49"/>
      <c r="G448" s="49"/>
      <c r="H448" s="49"/>
      <c r="I448" s="49"/>
      <c r="J448" s="49"/>
      <c r="K448" s="49"/>
    </row>
    <row r="449" spans="4:11" x14ac:dyDescent="0.25">
      <c r="D449" s="49"/>
      <c r="E449" s="49"/>
      <c r="F449" s="49"/>
      <c r="G449" s="49"/>
      <c r="H449" s="49"/>
      <c r="I449" s="49"/>
      <c r="J449" s="49"/>
      <c r="K449" s="49"/>
    </row>
    <row r="450" spans="4:11" x14ac:dyDescent="0.25">
      <c r="D450" s="49"/>
      <c r="E450" s="49"/>
      <c r="F450" s="49"/>
      <c r="G450" s="49"/>
      <c r="H450" s="49"/>
      <c r="I450" s="49"/>
      <c r="J450" s="49"/>
      <c r="K450" s="49"/>
    </row>
    <row r="451" spans="4:11" x14ac:dyDescent="0.25">
      <c r="D451" s="49"/>
      <c r="E451" s="49"/>
      <c r="F451" s="49"/>
      <c r="G451" s="49"/>
      <c r="H451" s="49"/>
      <c r="I451" s="49"/>
      <c r="J451" s="49"/>
      <c r="K451" s="49"/>
    </row>
    <row r="452" spans="4:11" x14ac:dyDescent="0.25">
      <c r="D452" s="49"/>
      <c r="E452" s="49"/>
      <c r="F452" s="49"/>
      <c r="G452" s="49"/>
      <c r="H452" s="49"/>
      <c r="I452" s="49"/>
      <c r="J452" s="49"/>
      <c r="K452" s="49"/>
    </row>
    <row r="453" spans="4:11" x14ac:dyDescent="0.25">
      <c r="D453" s="49"/>
      <c r="E453" s="49"/>
      <c r="F453" s="49"/>
      <c r="G453" s="49"/>
      <c r="H453" s="49"/>
      <c r="I453" s="49"/>
      <c r="J453" s="49"/>
      <c r="K453" s="49"/>
    </row>
    <row r="454" spans="4:11" x14ac:dyDescent="0.25">
      <c r="D454" s="49"/>
      <c r="E454" s="49"/>
      <c r="F454" s="49"/>
      <c r="G454" s="49"/>
      <c r="H454" s="49"/>
      <c r="I454" s="49"/>
      <c r="J454" s="49"/>
      <c r="K454" s="49"/>
    </row>
    <row r="455" spans="4:11" x14ac:dyDescent="0.25">
      <c r="D455" s="49"/>
      <c r="E455" s="49"/>
      <c r="F455" s="49"/>
      <c r="G455" s="49"/>
      <c r="H455" s="49"/>
      <c r="I455" s="49"/>
      <c r="J455" s="49"/>
      <c r="K455" s="49"/>
    </row>
    <row r="456" spans="4:11" x14ac:dyDescent="0.25">
      <c r="D456" s="49"/>
      <c r="E456" s="49"/>
      <c r="F456" s="49"/>
      <c r="G456" s="49"/>
      <c r="H456" s="49"/>
      <c r="I456" s="49"/>
      <c r="J456" s="49"/>
      <c r="K456" s="49"/>
    </row>
    <row r="457" spans="4:11" x14ac:dyDescent="0.25">
      <c r="D457" s="49"/>
      <c r="E457" s="49"/>
      <c r="F457" s="49"/>
      <c r="G457" s="49"/>
      <c r="H457" s="49"/>
      <c r="I457" s="49"/>
      <c r="J457" s="49"/>
      <c r="K457" s="49"/>
    </row>
    <row r="458" spans="4:11" x14ac:dyDescent="0.25">
      <c r="D458" s="49"/>
      <c r="E458" s="49"/>
      <c r="F458" s="49"/>
      <c r="G458" s="49"/>
      <c r="H458" s="49"/>
      <c r="I458" s="49"/>
      <c r="J458" s="49"/>
      <c r="K458" s="49"/>
    </row>
    <row r="459" spans="4:11" x14ac:dyDescent="0.25">
      <c r="D459" s="49"/>
      <c r="E459" s="49"/>
      <c r="F459" s="49"/>
      <c r="G459" s="49"/>
      <c r="H459" s="49"/>
      <c r="I459" s="49"/>
      <c r="J459" s="49"/>
      <c r="K459" s="49"/>
    </row>
    <row r="460" spans="4:11" x14ac:dyDescent="0.25">
      <c r="D460" s="49"/>
      <c r="E460" s="49"/>
      <c r="F460" s="49"/>
      <c r="G460" s="49"/>
      <c r="H460" s="49"/>
      <c r="I460" s="49"/>
      <c r="J460" s="49"/>
      <c r="K460" s="49"/>
    </row>
    <row r="461" spans="4:11" x14ac:dyDescent="0.25">
      <c r="D461" s="49"/>
      <c r="E461" s="49"/>
      <c r="F461" s="49"/>
      <c r="G461" s="49"/>
      <c r="H461" s="49"/>
      <c r="I461" s="49"/>
      <c r="J461" s="49"/>
      <c r="K461" s="49"/>
    </row>
    <row r="462" spans="4:11" x14ac:dyDescent="0.25">
      <c r="D462" s="49"/>
      <c r="E462" s="49"/>
      <c r="F462" s="49"/>
      <c r="G462" s="49"/>
      <c r="H462" s="49"/>
      <c r="I462" s="49"/>
      <c r="J462" s="49"/>
      <c r="K462" s="49"/>
    </row>
    <row r="463" spans="4:11" x14ac:dyDescent="0.25">
      <c r="D463" s="49"/>
      <c r="E463" s="49"/>
      <c r="F463" s="49"/>
      <c r="G463" s="49"/>
      <c r="H463" s="49"/>
      <c r="I463" s="49"/>
      <c r="J463" s="49"/>
      <c r="K463" s="49"/>
    </row>
  </sheetData>
  <mergeCells count="15">
    <mergeCell ref="A1:K1"/>
    <mergeCell ref="A2:A3"/>
    <mergeCell ref="B2:B3"/>
    <mergeCell ref="C2:C3"/>
    <mergeCell ref="D2:D3"/>
    <mergeCell ref="E2:F2"/>
    <mergeCell ref="G2:G3"/>
    <mergeCell ref="H2:H3"/>
    <mergeCell ref="I2:J2"/>
    <mergeCell ref="K2:K3"/>
    <mergeCell ref="A4:C4"/>
    <mergeCell ref="A5:C5"/>
    <mergeCell ref="A11:C11"/>
    <mergeCell ref="A14:C14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2020-02-07T12:43:29Z</dcterms:modified>
</cp:coreProperties>
</file>