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60" windowWidth="17895" windowHeight="9855"/>
  </bookViews>
  <sheets>
    <sheet name="03231643157100002700" sheetId="2" r:id="rId1"/>
  </sheets>
  <definedNames>
    <definedName name="_xlnm.Print_Titles" localSheetId="0">'03231643157100002700'!$3:$3</definedName>
    <definedName name="_xlnm.Print_Area" localSheetId="0">'03231643157100002700'!$A$1:$E$276</definedName>
  </definedNames>
  <calcPr calcId="145621"/>
</workbook>
</file>

<file path=xl/calcChain.xml><?xml version="1.0" encoding="utf-8"?>
<calcChain xmlns="http://schemas.openxmlformats.org/spreadsheetml/2006/main">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5" i="2"/>
  <c r="D271" i="2"/>
  <c r="C271" i="2"/>
  <c r="D262" i="2"/>
  <c r="C262" i="2"/>
  <c r="D247" i="2"/>
  <c r="C247" i="2"/>
  <c r="D221" i="2"/>
  <c r="C221" i="2"/>
  <c r="D203" i="2"/>
  <c r="C203" i="2"/>
  <c r="D139" i="2"/>
  <c r="C139" i="2"/>
  <c r="D98" i="2"/>
  <c r="C98" i="2"/>
  <c r="D78" i="2"/>
  <c r="C78" i="2"/>
  <c r="D68" i="2"/>
  <c r="C68" i="2"/>
  <c r="D61" i="2"/>
  <c r="C61" i="2"/>
  <c r="D5" i="2"/>
  <c r="C5" i="2"/>
  <c r="D52" i="2"/>
  <c r="C52" i="2"/>
  <c r="D54" i="2"/>
  <c r="C54" i="2"/>
  <c r="C276" i="2" l="1"/>
  <c r="D276" i="2"/>
  <c r="E6" i="2"/>
  <c r="E4" i="2" l="1"/>
</calcChain>
</file>

<file path=xl/sharedStrings.xml><?xml version="1.0" encoding="utf-8"?>
<sst xmlns="http://schemas.openxmlformats.org/spreadsheetml/2006/main" count="552" uniqueCount="172">
  <si>
    <t>Единица измерения: руб.</t>
  </si>
  <si>
    <t>Наименование показателя</t>
  </si>
  <si>
    <t>0000</t>
  </si>
  <si>
    <t>0100</t>
  </si>
  <si>
    <t>0103</t>
  </si>
  <si>
    <t>0104</t>
  </si>
  <si>
    <t>0105</t>
  </si>
  <si>
    <t>0113</t>
  </si>
  <si>
    <t>0200</t>
  </si>
  <si>
    <t>0203</t>
  </si>
  <si>
    <t>0300</t>
  </si>
  <si>
    <t>0310</t>
  </si>
  <si>
    <t>0400</t>
  </si>
  <si>
    <t>0401</t>
  </si>
  <si>
    <t>0405</t>
  </si>
  <si>
    <t>0409</t>
  </si>
  <si>
    <t>0500</t>
  </si>
  <si>
    <t>0501</t>
  </si>
  <si>
    <t>0502</t>
  </si>
  <si>
    <t>0503</t>
  </si>
  <si>
    <t>0505</t>
  </si>
  <si>
    <t>0700</t>
  </si>
  <si>
    <t>0701</t>
  </si>
  <si>
    <t>0702</t>
  </si>
  <si>
    <t>0703</t>
  </si>
  <si>
    <t>0707</t>
  </si>
  <si>
    <t>0709</t>
  </si>
  <si>
    <t>0800</t>
  </si>
  <si>
    <t>0801</t>
  </si>
  <si>
    <t>0804</t>
  </si>
  <si>
    <t>1000</t>
  </si>
  <si>
    <t>1001</t>
  </si>
  <si>
    <t>1004</t>
  </si>
  <si>
    <t>1006</t>
  </si>
  <si>
    <t>1100</t>
  </si>
  <si>
    <t>1101</t>
  </si>
  <si>
    <t>1102</t>
  </si>
  <si>
    <t>1200</t>
  </si>
  <si>
    <t>1202</t>
  </si>
  <si>
    <t>0106</t>
  </si>
  <si>
    <t>0111</t>
  </si>
  <si>
    <t>1300</t>
  </si>
  <si>
    <t>1301</t>
  </si>
  <si>
    <t>0412</t>
  </si>
  <si>
    <t>ВСЕГО РАСХОДОВ:</t>
  </si>
  <si>
    <t>Рз Пр</t>
  </si>
  <si>
    <t>Процент исполнения к уточненной бюджетной росписи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</si>
  <si>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</si>
  <si>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</si>
  <si>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</si>
  <si>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Субсидии бюджетным учреждениям</t>
  </si>
  <si>
    <t>Расходы на выплаты персоналу казенных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</si>
  <si>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</si>
  <si>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</si>
  <si>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Социальные выплаты гражданам, кроме публичных нормативных социальных выплат</t>
  </si>
  <si>
    <t>Субсидии автономным учреждениям</t>
  </si>
  <si>
    <t>Публичные нормативные социальные выплаты гражданам</t>
  </si>
  <si>
    <t>Резервные средства</t>
  </si>
  <si>
    <t>Обслуживание муниципального долга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</si>
  <si>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</si>
  <si>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</si>
  <si>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Иные бюджетные ассигнования</t>
  </si>
  <si>
    <t>Предоставление субсидий бюджетным, автономным учреждениям и иным некоммерческим организациям</t>
  </si>
  <si>
    <t>Капитальные вложения в объекты государственной (муниципальной) собственности</t>
  </si>
  <si>
    <t>Социальное обеспечение и иные выплаты населению</t>
  </si>
  <si>
    <t>Обслуживание государственного (муниципального) долга</t>
  </si>
  <si>
    <t>Руководство и управление в сфере установленных функций органов местного самоуправления</t>
  </si>
  <si>
    <t>Обеспечение деятельности главы местной администрации (исполнительно-распорядительного органа муниципального образования)</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</si>
  <si>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</si>
  <si>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</si>
  <si>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</si>
  <si>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</si>
  <si>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</si>
  <si>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</si>
  <si>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</si>
  <si>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Совершенствование системы профилактики правонарушений и усиление борьбы с преступностью</t>
  </si>
  <si>
    <t>Осуществление первичного воинского учета органами местного самоуправления поселений, муниципальных и городских округов</t>
  </si>
  <si>
    <t>Единые дежурно-диспетчерские службы</t>
  </si>
  <si>
    <t>Оповещение населения об опасностях, возникающих при ведении военных действий и возникновении чрезвычайных ситуаций</t>
  </si>
  <si>
    <t>Организация временного трудоустройства несовершеннолетних граждан в возрасте от 14 до 18 лет</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</si>
  <si>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</si>
  <si>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</si>
  <si>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Обеспечение сохранности автомобильных дорог местного значения и условий безопасности движения по ним</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</si>
  <si>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</si>
  <si>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Мероприятия в сфере жилищного хозяйства</t>
  </si>
  <si>
    <t>Мероприятия по обеспечению населения бытовыми услугами</t>
  </si>
  <si>
    <t>Повышение энергетической эффективности и обеспечения энергосбережения</t>
  </si>
  <si>
    <t>Софинансирование объектов капитальных вложений муниципальной собственности</t>
  </si>
  <si>
    <t>Подготовка объектов жилищно-коммунального хозяйства к зиме</t>
  </si>
  <si>
    <t>Реализация программ формирования современной городской среды</t>
  </si>
  <si>
    <t>Организация и обеспечение освещения улиц</t>
  </si>
  <si>
    <t>Мероприятия по благоустройству</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</si>
  <si>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</si>
  <si>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</si>
  <si>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Мероприятия по комплексной безопасности муниципальных учреждений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</si>
  <si>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</si>
  <si>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Дошкольные образовательные организации</t>
  </si>
  <si>
    <t>Реализация мероприятий по модернизации школьных систем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</si>
  <si>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</si>
  <si>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</si>
  <si>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</si>
  <si>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</si>
  <si>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</si>
  <si>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</si>
  <si>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</si>
  <si>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</si>
  <si>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Организации дополнительного образования</t>
  </si>
  <si>
    <t>Противодействие злоупотреблению наркотиками и их незаконному обороту</t>
  </si>
  <si>
    <t>Мероприятий по проведению оздоровительной кампании детей</t>
  </si>
  <si>
    <t>Учреждения, обеспечивающие деятельность органов местного самоуправления и муниципальных учреждений</t>
  </si>
  <si>
    <t>Библиотеки</t>
  </si>
  <si>
    <t>Дворцы и дома культуры, клубы, выставочные залы</t>
  </si>
  <si>
    <t>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</si>
  <si>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поддержка отрасли культуры</t>
  </si>
  <si>
    <t>Выплата муниципальных пенсий (доплат к государственным пенсиям)</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</si>
  <si>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</si>
  <si>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 - 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</si>
  <si>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</si>
  <si>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</si>
  <si>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Реализация мероприятий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</si>
  <si>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</si>
  <si>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Проведение ремонта спортивных сооружений</t>
  </si>
  <si>
    <t>Спортивно-оздоровительные комплексы и центры</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</si>
  <si>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</si>
  <si>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Мероприятия по развитию физической культуры и спорта</t>
  </si>
  <si>
    <t>Условно утвержденные расходы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</si>
  <si>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</si>
  <si>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</si>
  <si>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</si>
  <si>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</si>
  <si>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</si>
  <si>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пожарная безопасность</t>
  </si>
  <si>
    <t>Общеэкономические вопросы</t>
  </si>
  <si>
    <t>Сельское хозяйство и рыболовство</t>
  </si>
  <si>
    <t>Дорожное хозяйство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</si>
  <si>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</si>
  <si>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</si>
  <si>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</si>
  <si>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</si>
  <si>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</si>
  <si>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</si>
  <si>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</si>
  <si>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</si>
  <si>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</si>
  <si>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</si>
  <si>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</si>
  <si>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</si>
  <si>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Охрана семьи и детства</t>
  </si>
  <si>
    <t>Другие вопросы в области социальной политики</t>
  </si>
  <si>
    <t>Физическая культура</t>
  </si>
  <si>
    <t>Массовый спорт</t>
  </si>
  <si>
    <t>Периодическая печать и издательства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</si>
  <si>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</si>
  <si>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</si>
  <si>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Обслуживание государственного внутреннего и муниципального долга</t>
  </si>
  <si>
    <t>Другие вопросы в области национальной экономики</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</si>
  <si>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</si>
  <si>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</si>
  <si>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</si>
  <si>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</si>
  <si>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</si>
  <si>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</si>
  <si>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КУЛЬТУРА, КИНЕМАТОГРАФИЯ</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</si>
  <si>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</si>
  <si>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</si>
  <si>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</si>
  <si>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</si>
  <si>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Совет народных депутатов города Фокино</t>
  </si>
  <si>
    <t>Администрация города Фокино</t>
  </si>
  <si>
    <t>Кассовое исполнение за 1 квартал 2022 года</t>
  </si>
  <si>
    <t>Уточненная бюджетная роспись на     2022 год</t>
  </si>
  <si>
    <t xml:space="preserve">Сведения об исполнении бюджета городского округа город Фокино Брянской области  по расходам в разрезе разделов и подразделов классификации расходов за 1 квартал 2022 года в сравнении с запланированными значениями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</si>
</sst>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sz val="12"/>
      <name val="Times New Roman"/>
      <family val="1"/>
      <charset val="204"/>
    </font>
    <font>
      <b/>
      <sz val="12"/>
      <color rgb="FF000000"/>
      <name val="Times New Roman"/>
      <family val="1"/>
      <charset val="204"/>
    </font>
    <font>
      <b/>
      <sz val="14"/>
      <color rgb="FF000000"/>
      <name val="Times New Roman"/>
      <family val="1"/>
      <charset val="204"/>
    </font>
    <font>
      <b/>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25">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cellStyleXfs>
  <cellXfs count="35">
    <xf numFmtId="0" fontId="0" fillId="0" borderId="0" xfId="0"/>
    <xf numFmtId="0" fontId="8" fillId="5" borderId="0" xfId="0" applyFont="1" applyFill="1" applyAlignment="1" applyProtection="1">
      <alignment horizontal="center" vertical="top"/>
      <protection locked="0"/>
    </xf>
    <xf numFmtId="0" fontId="8" fillId="0" borderId="0" xfId="0" applyFont="1" applyFill="1" applyProtection="1">
      <protection locked="0"/>
    </xf>
    <xf numFmtId="0" fontId="7" fillId="0" borderId="1" xfId="2" applyNumberFormat="1" applyFont="1" applyProtection="1"/>
    <xf numFmtId="0" fontId="8" fillId="0" borderId="0" xfId="0" applyFont="1" applyProtection="1">
      <protection locked="0"/>
    </xf>
    <xf numFmtId="0" fontId="7" fillId="0" borderId="2" xfId="6" applyNumberFormat="1" applyFont="1" applyProtection="1">
      <alignment horizontal="center" vertical="center" wrapText="1"/>
    </xf>
    <xf numFmtId="0" fontId="7" fillId="0" borderId="3" xfId="6" applyNumberFormat="1" applyFont="1" applyFill="1" applyBorder="1" applyAlignment="1" applyProtection="1">
      <alignment horizontal="center" vertical="center" wrapText="1"/>
    </xf>
    <xf numFmtId="0" fontId="7" fillId="0" borderId="5" xfId="6" applyNumberFormat="1" applyFont="1" applyFill="1" applyBorder="1" applyProtection="1">
      <alignment horizontal="center" vertical="center" wrapText="1"/>
    </xf>
    <xf numFmtId="0" fontId="7" fillId="0" borderId="6" xfId="2" applyNumberFormat="1" applyFont="1" applyBorder="1" applyAlignment="1" applyProtection="1">
      <alignment horizontal="center" wrapText="1"/>
    </xf>
    <xf numFmtId="0" fontId="7" fillId="0" borderId="2" xfId="7" applyNumberFormat="1" applyFont="1" applyProtection="1">
      <alignment vertical="top" wrapText="1"/>
    </xf>
    <xf numFmtId="1" fontId="7" fillId="0" borderId="2" xfId="8" applyNumberFormat="1" applyFont="1" applyProtection="1">
      <alignment horizontal="center" vertical="top" shrinkToFit="1"/>
    </xf>
    <xf numFmtId="0" fontId="7" fillId="0" borderId="1" xfId="2" applyNumberFormat="1" applyFont="1" applyFill="1" applyProtection="1"/>
    <xf numFmtId="0" fontId="11" fillId="0" borderId="0" xfId="0" applyFont="1" applyProtection="1">
      <protection locked="0"/>
    </xf>
    <xf numFmtId="4" fontId="7" fillId="0" borderId="2" xfId="9" applyNumberFormat="1" applyFont="1" applyFill="1" applyAlignment="1" applyProtection="1">
      <alignment horizontal="right" vertical="top" shrinkToFit="1"/>
    </xf>
    <xf numFmtId="4" fontId="7" fillId="0" borderId="5" xfId="9" applyNumberFormat="1" applyFont="1" applyFill="1" applyBorder="1" applyAlignment="1" applyProtection="1">
      <alignment horizontal="right" vertical="top" shrinkToFit="1"/>
    </xf>
    <xf numFmtId="10" fontId="7" fillId="0" borderId="4" xfId="2" applyNumberFormat="1" applyFont="1" applyBorder="1" applyAlignment="1" applyProtection="1">
      <alignment vertical="top"/>
    </xf>
    <xf numFmtId="4" fontId="9" fillId="0" borderId="2" xfId="12" applyNumberFormat="1" applyFont="1" applyFill="1" applyAlignment="1" applyProtection="1">
      <alignment horizontal="right" vertical="top" shrinkToFit="1"/>
    </xf>
    <xf numFmtId="10" fontId="9" fillId="0" borderId="4" xfId="2" applyNumberFormat="1" applyFont="1" applyBorder="1" applyAlignment="1" applyProtection="1">
      <alignment vertical="top"/>
    </xf>
    <xf numFmtId="0" fontId="9" fillId="0" borderId="2" xfId="7" applyNumberFormat="1" applyFont="1" applyProtection="1">
      <alignment vertical="top" wrapText="1"/>
    </xf>
    <xf numFmtId="1" fontId="9" fillId="0" borderId="2" xfId="8" applyNumberFormat="1" applyFont="1" applyProtection="1">
      <alignment horizontal="center" vertical="top" shrinkToFit="1"/>
    </xf>
    <xf numFmtId="4" fontId="9" fillId="0" borderId="2" xfId="9" applyNumberFormat="1" applyFont="1" applyFill="1" applyAlignment="1" applyProtection="1">
      <alignment horizontal="right" vertical="top" shrinkToFit="1"/>
    </xf>
    <xf numFmtId="4" fontId="9" fillId="0" borderId="5" xfId="9" applyNumberFormat="1" applyFont="1" applyFill="1" applyBorder="1" applyAlignment="1" applyProtection="1">
      <alignment horizontal="right" vertical="top" shrinkToFit="1"/>
    </xf>
    <xf numFmtId="0" fontId="10" fillId="5" borderId="1" xfId="4" applyNumberFormat="1" applyFont="1" applyFill="1" applyAlignment="1" applyProtection="1">
      <alignment horizontal="center" vertical="top" wrapText="1"/>
    </xf>
    <xf numFmtId="0" fontId="7" fillId="0" borderId="1" xfId="5" applyNumberFormat="1" applyFont="1" applyFill="1" applyBorder="1" applyAlignment="1" applyProtection="1">
      <alignment horizontal="right"/>
    </xf>
    <xf numFmtId="0" fontId="9" fillId="0" borderId="2" xfId="11" applyNumberFormat="1" applyFont="1" applyProtection="1">
      <alignment horizontal="left"/>
    </xf>
    <xf numFmtId="0" fontId="9" fillId="0" borderId="2" xfId="11" applyFont="1">
      <alignment horizontal="left"/>
    </xf>
    <xf numFmtId="0" fontId="7" fillId="0" borderId="1" xfId="14" applyNumberFormat="1" applyFont="1" applyBorder="1" applyProtection="1">
      <alignment horizontal="left" wrapText="1"/>
    </xf>
    <xf numFmtId="0" fontId="7" fillId="0" borderId="1" xfId="14" applyFont="1" applyBorder="1">
      <alignment horizontal="left" wrapText="1"/>
    </xf>
    <xf numFmtId="0" fontId="7" fillId="0" borderId="1" xfId="14" applyFont="1" applyBorder="1">
      <alignment horizontal="left" wrapText="1"/>
    </xf>
    <xf numFmtId="0" fontId="7" fillId="0" borderId="1" xfId="14" applyNumberFormat="1" applyFont="1" applyFill="1" applyBorder="1" applyProtection="1">
      <alignment horizontal="left" wrapText="1"/>
    </xf>
    <xf numFmtId="0" fontId="7" fillId="0" borderId="1" xfId="2" applyNumberFormat="1" applyFont="1" applyBorder="1" applyProtection="1"/>
    <xf numFmtId="0" fontId="8" fillId="0" borderId="1" xfId="0" applyFont="1" applyBorder="1" applyProtection="1">
      <protection locked="0"/>
    </xf>
    <xf numFmtId="4" fontId="9" fillId="0" borderId="1" xfId="12" applyNumberFormat="1" applyFont="1" applyFill="1" applyBorder="1" applyAlignment="1" applyProtection="1">
      <alignment horizontal="right" vertical="top" shrinkToFit="1"/>
    </xf>
    <xf numFmtId="10" fontId="9" fillId="0" borderId="1" xfId="2" applyNumberFormat="1" applyFont="1" applyBorder="1" applyAlignment="1" applyProtection="1">
      <alignment vertical="top"/>
    </xf>
    <xf numFmtId="0" fontId="8" fillId="0" borderId="1" xfId="0" applyFont="1" applyFill="1" applyBorder="1" applyProtection="1">
      <protection locked="0"/>
    </xf>
  </cellXfs>
  <cellStyles count="25">
    <cellStyle name="br" xfId="17"/>
    <cellStyle name="col" xfId="16"/>
    <cellStyle name="style0" xfId="18"/>
    <cellStyle name="td" xfId="19"/>
    <cellStyle name="tr" xfId="15"/>
    <cellStyle name="xl21" xfId="2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3"/>
  <sheetViews>
    <sheetView showGridLines="0" tabSelected="1" zoomScaleNormal="100" zoomScaleSheetLayoutView="100" workbookViewId="0">
      <pane ySplit="3" topLeftCell="A4" activePane="bottomLeft" state="frozen"/>
      <selection pane="bottomLeft" sqref="A1:E1"/>
    </sheetView>
  </sheetViews>
  <sheetFormatPr defaultRowHeight="15.75" outlineLevelRow="5" x14ac:dyDescent="0.25"/>
  <cols>
    <col min="1" max="1" width="40" style="4" customWidth="1"/>
    <col min="2" max="2" width="7.7109375" style="4" customWidth="1"/>
    <col min="3" max="3" width="17" style="2" customWidth="1"/>
    <col min="4" max="4" width="15.7109375" style="2" customWidth="1"/>
    <col min="5" max="5" width="16.5703125" style="4" customWidth="1"/>
    <col min="6" max="16384" width="9.140625" style="4"/>
  </cols>
  <sheetData>
    <row r="1" spans="1:5" s="1" customFormat="1" ht="80.25" customHeight="1" x14ac:dyDescent="0.25">
      <c r="A1" s="22" t="s">
        <v>171</v>
      </c>
      <c r="B1" s="22"/>
      <c r="C1" s="22"/>
      <c r="D1" s="22"/>
      <c r="E1" s="22"/>
    </row>
    <row r="2" spans="1:5" s="2" customFormat="1" ht="12.75" customHeight="1" x14ac:dyDescent="0.25">
      <c r="A2" s="23" t="s">
        <v>0</v>
      </c>
      <c r="B2" s="23"/>
      <c r="C2" s="23"/>
      <c r="D2" s="23"/>
      <c r="E2" s="23"/>
    </row>
    <row r="3" spans="1:5" ht="79.5" customHeight="1" x14ac:dyDescent="0.25">
      <c r="A3" s="5" t="s">
        <v>1</v>
      </c>
      <c r="B3" s="5" t="s">
        <v>45</v>
      </c>
      <c r="C3" s="6" t="s">
        <v>170</v>
      </c>
      <c r="D3" s="7" t="s">
        <v>169</v>
      </c>
      <c r="E3" s="8" t="s">
        <v>46</v>
      </c>
    </row>
    <row r="4" spans="1:5" s="12" customFormat="1" ht="31.5" hidden="1" x14ac:dyDescent="0.25">
      <c r="A4" s="18" t="s">
        <v>167</v>
      </c>
      <c r="B4" s="19" t="s">
        <v>2</v>
      </c>
      <c r="C4" s="20">
        <v>795270</v>
      </c>
      <c r="D4" s="21">
        <v>136653.24</v>
      </c>
      <c r="E4" s="17">
        <f>IFERROR(D4/C4,"-")</f>
        <v>0.17183250971368214</v>
      </c>
    </row>
    <row r="5" spans="1:5" ht="31.5" outlineLevel="1" x14ac:dyDescent="0.25">
      <c r="A5" s="9" t="s">
        <v>156</v>
      </c>
      <c r="B5" s="10" t="s">
        <v>3</v>
      </c>
      <c r="C5" s="13">
        <f>C6+C14+C48+C52+C53+C54</f>
        <v>27418824</v>
      </c>
      <c r="D5" s="13">
        <f t="shared" ref="D5:E5" si="0">D6+D14+D48+D52+D53+D54</f>
        <v>4951391.7200000007</v>
      </c>
      <c r="E5" s="15">
        <f t="shared" ref="E5:E70" si="1">IFERROR(D5/C5,"-")</f>
        <v>0.18058366471151355</v>
      </c>
    </row>
    <row r="6" spans="1:5" ht="78.75" outlineLevel="2" x14ac:dyDescent="0.25">
      <c r="A6" s="9" t="s">
        <v>126</v>
      </c>
      <c r="B6" s="10" t="s">
        <v>4</v>
      </c>
      <c r="C6" s="13">
        <v>795270</v>
      </c>
      <c r="D6" s="14">
        <v>136653.24</v>
      </c>
      <c r="E6" s="15">
        <f t="shared" si="1"/>
        <v>0.17183250971368214</v>
      </c>
    </row>
    <row r="7" spans="1:5" ht="47.25" hidden="1" outlineLevel="3" x14ac:dyDescent="0.25">
      <c r="A7" s="9" t="s">
        <v>66</v>
      </c>
      <c r="B7" s="10" t="s">
        <v>4</v>
      </c>
      <c r="C7" s="13">
        <v>795270</v>
      </c>
      <c r="D7" s="14">
        <v>136653.24</v>
      </c>
      <c r="E7" s="15">
        <f t="shared" si="1"/>
        <v>0.17183250971368214</v>
      </c>
    </row>
    <row r="8" spans="1:5" ht="110.25" hidden="1" outlineLevel="4" x14ac:dyDescent="0.25">
      <c r="A8" s="9" t="s">
        <v>59</v>
      </c>
      <c r="B8" s="10" t="s">
        <v>4</v>
      </c>
      <c r="C8" s="13">
        <v>769608</v>
      </c>
      <c r="D8" s="14">
        <v>135127.49</v>
      </c>
      <c r="E8" s="15">
        <f t="shared" si="1"/>
        <v>0.17557963274810032</v>
      </c>
    </row>
    <row r="9" spans="1:5" ht="47.25" hidden="1" outlineLevel="5" x14ac:dyDescent="0.25">
      <c r="A9" s="9" t="s">
        <v>47</v>
      </c>
      <c r="B9" s="10" t="s">
        <v>4</v>
      </c>
      <c r="C9" s="13">
        <v>769608</v>
      </c>
      <c r="D9" s="14">
        <v>135127.49</v>
      </c>
      <c r="E9" s="15">
        <f t="shared" si="1"/>
        <v>0.17557963274810032</v>
      </c>
    </row>
    <row r="10" spans="1:5" ht="47.25" hidden="1" outlineLevel="4" x14ac:dyDescent="0.25">
      <c r="A10" s="9" t="s">
        <v>60</v>
      </c>
      <c r="B10" s="10" t="s">
        <v>4</v>
      </c>
      <c r="C10" s="13">
        <v>25662</v>
      </c>
      <c r="D10" s="14">
        <v>1525.75</v>
      </c>
      <c r="E10" s="15">
        <f t="shared" si="1"/>
        <v>5.9455615306679137E-2</v>
      </c>
    </row>
    <row r="11" spans="1:5" ht="47.25" hidden="1" outlineLevel="5" x14ac:dyDescent="0.25">
      <c r="A11" s="9" t="s">
        <v>48</v>
      </c>
      <c r="B11" s="10" t="s">
        <v>4</v>
      </c>
      <c r="C11" s="13">
        <v>25662</v>
      </c>
      <c r="D11" s="14">
        <v>1525.75</v>
      </c>
      <c r="E11" s="15">
        <f t="shared" si="1"/>
        <v>5.9455615306679137E-2</v>
      </c>
    </row>
    <row r="12" spans="1:5" s="12" customFormat="1" hidden="1" x14ac:dyDescent="0.25">
      <c r="A12" s="18" t="s">
        <v>168</v>
      </c>
      <c r="B12" s="19" t="s">
        <v>2</v>
      </c>
      <c r="C12" s="20">
        <v>428332086.55000001</v>
      </c>
      <c r="D12" s="21">
        <v>54307081.530000001</v>
      </c>
      <c r="E12" s="15">
        <f t="shared" si="1"/>
        <v>0.12678732982022498</v>
      </c>
    </row>
    <row r="13" spans="1:5" ht="31.5" hidden="1" outlineLevel="1" x14ac:dyDescent="0.25">
      <c r="A13" s="9" t="s">
        <v>156</v>
      </c>
      <c r="B13" s="10" t="s">
        <v>3</v>
      </c>
      <c r="C13" s="13">
        <v>18243915</v>
      </c>
      <c r="D13" s="14">
        <v>3420750.74</v>
      </c>
      <c r="E13" s="15">
        <f t="shared" si="1"/>
        <v>0.18750091414041339</v>
      </c>
    </row>
    <row r="14" spans="1:5" ht="94.5" outlineLevel="2" x14ac:dyDescent="0.25">
      <c r="A14" s="9" t="s">
        <v>127</v>
      </c>
      <c r="B14" s="10" t="s">
        <v>5</v>
      </c>
      <c r="C14" s="13">
        <v>15882519</v>
      </c>
      <c r="D14" s="14">
        <v>2923036.74</v>
      </c>
      <c r="E14" s="15">
        <f t="shared" si="1"/>
        <v>0.18404112974774342</v>
      </c>
    </row>
    <row r="15" spans="1:5" ht="63" hidden="1" outlineLevel="3" x14ac:dyDescent="0.25">
      <c r="A15" s="9" t="s">
        <v>67</v>
      </c>
      <c r="B15" s="10" t="s">
        <v>5</v>
      </c>
      <c r="C15" s="13">
        <v>1507101</v>
      </c>
      <c r="D15" s="14">
        <v>276889.59999999998</v>
      </c>
      <c r="E15" s="15">
        <f t="shared" si="1"/>
        <v>0.18372332046757317</v>
      </c>
    </row>
    <row r="16" spans="1:5" ht="110.25" hidden="1" outlineLevel="4" x14ac:dyDescent="0.25">
      <c r="A16" s="9" t="s">
        <v>59</v>
      </c>
      <c r="B16" s="10" t="s">
        <v>5</v>
      </c>
      <c r="C16" s="13">
        <v>1507101</v>
      </c>
      <c r="D16" s="14">
        <v>276889.59999999998</v>
      </c>
      <c r="E16" s="15">
        <f t="shared" si="1"/>
        <v>0.18372332046757317</v>
      </c>
    </row>
    <row r="17" spans="1:5" ht="47.25" hidden="1" outlineLevel="5" x14ac:dyDescent="0.25">
      <c r="A17" s="9" t="s">
        <v>47</v>
      </c>
      <c r="B17" s="10" t="s">
        <v>5</v>
      </c>
      <c r="C17" s="13">
        <v>1507101</v>
      </c>
      <c r="D17" s="14">
        <v>276889.59999999998</v>
      </c>
      <c r="E17" s="15">
        <f t="shared" si="1"/>
        <v>0.18372332046757317</v>
      </c>
    </row>
    <row r="18" spans="1:5" ht="47.25" hidden="1" outlineLevel="3" x14ac:dyDescent="0.25">
      <c r="A18" s="9" t="s">
        <v>66</v>
      </c>
      <c r="B18" s="10" t="s">
        <v>5</v>
      </c>
      <c r="C18" s="13">
        <v>12286498</v>
      </c>
      <c r="D18" s="14">
        <v>2432971.73</v>
      </c>
      <c r="E18" s="15">
        <f t="shared" si="1"/>
        <v>0.19801995084360083</v>
      </c>
    </row>
    <row r="19" spans="1:5" ht="110.25" hidden="1" outlineLevel="4" x14ac:dyDescent="0.25">
      <c r="A19" s="9" t="s">
        <v>59</v>
      </c>
      <c r="B19" s="10" t="s">
        <v>5</v>
      </c>
      <c r="C19" s="13">
        <v>10187780</v>
      </c>
      <c r="D19" s="14">
        <v>1860150</v>
      </c>
      <c r="E19" s="15">
        <f t="shared" si="1"/>
        <v>0.18258639271754984</v>
      </c>
    </row>
    <row r="20" spans="1:5" ht="47.25" hidden="1" outlineLevel="5" x14ac:dyDescent="0.25">
      <c r="A20" s="9" t="s">
        <v>47</v>
      </c>
      <c r="B20" s="10" t="s">
        <v>5</v>
      </c>
      <c r="C20" s="13">
        <v>10187780</v>
      </c>
      <c r="D20" s="14">
        <v>1860150</v>
      </c>
      <c r="E20" s="15">
        <f t="shared" si="1"/>
        <v>0.18258639271754984</v>
      </c>
    </row>
    <row r="21" spans="1:5" ht="47.25" hidden="1" outlineLevel="4" x14ac:dyDescent="0.25">
      <c r="A21" s="9" t="s">
        <v>60</v>
      </c>
      <c r="B21" s="10" t="s">
        <v>5</v>
      </c>
      <c r="C21" s="13">
        <v>1971346</v>
      </c>
      <c r="D21" s="14">
        <v>540978.73</v>
      </c>
      <c r="E21" s="15">
        <f t="shared" si="1"/>
        <v>0.27442099458948355</v>
      </c>
    </row>
    <row r="22" spans="1:5" ht="47.25" hidden="1" outlineLevel="5" x14ac:dyDescent="0.25">
      <c r="A22" s="9" t="s">
        <v>48</v>
      </c>
      <c r="B22" s="10" t="s">
        <v>5</v>
      </c>
      <c r="C22" s="13">
        <v>1971346</v>
      </c>
      <c r="D22" s="14">
        <v>540978.73</v>
      </c>
      <c r="E22" s="15">
        <f t="shared" si="1"/>
        <v>0.27442099458948355</v>
      </c>
    </row>
    <row r="23" spans="1:5" hidden="1" outlineLevel="4" x14ac:dyDescent="0.25">
      <c r="A23" s="9" t="s">
        <v>61</v>
      </c>
      <c r="B23" s="10" t="s">
        <v>5</v>
      </c>
      <c r="C23" s="13">
        <v>127372</v>
      </c>
      <c r="D23" s="14">
        <v>31843</v>
      </c>
      <c r="E23" s="15">
        <f t="shared" si="1"/>
        <v>0.25</v>
      </c>
    </row>
    <row r="24" spans="1:5" ht="31.5" hidden="1" outlineLevel="5" x14ac:dyDescent="0.25">
      <c r="A24" s="9" t="s">
        <v>49</v>
      </c>
      <c r="B24" s="10" t="s">
        <v>5</v>
      </c>
      <c r="C24" s="13">
        <v>127372</v>
      </c>
      <c r="D24" s="14">
        <v>31843</v>
      </c>
      <c r="E24" s="15">
        <f t="shared" si="1"/>
        <v>0.25</v>
      </c>
    </row>
    <row r="25" spans="1:5" ht="269.25" hidden="1" customHeight="1" outlineLevel="3" x14ac:dyDescent="0.25">
      <c r="A25" s="9" t="s">
        <v>68</v>
      </c>
      <c r="B25" s="10" t="s">
        <v>5</v>
      </c>
      <c r="C25" s="13">
        <v>522180</v>
      </c>
      <c r="D25" s="14">
        <v>59089.99</v>
      </c>
      <c r="E25" s="15">
        <f t="shared" si="1"/>
        <v>0.11316019380290321</v>
      </c>
    </row>
    <row r="26" spans="1:5" ht="110.25" hidden="1" outlineLevel="4" x14ac:dyDescent="0.25">
      <c r="A26" s="9" t="s">
        <v>59</v>
      </c>
      <c r="B26" s="10" t="s">
        <v>5</v>
      </c>
      <c r="C26" s="13">
        <v>302702</v>
      </c>
      <c r="D26" s="14">
        <v>52605.37</v>
      </c>
      <c r="E26" s="15">
        <f t="shared" si="1"/>
        <v>0.17378600075321604</v>
      </c>
    </row>
    <row r="27" spans="1:5" ht="47.25" hidden="1" outlineLevel="5" x14ac:dyDescent="0.25">
      <c r="A27" s="9" t="s">
        <v>47</v>
      </c>
      <c r="B27" s="10" t="s">
        <v>5</v>
      </c>
      <c r="C27" s="13">
        <v>302702</v>
      </c>
      <c r="D27" s="14">
        <v>52605.37</v>
      </c>
      <c r="E27" s="15">
        <f t="shared" si="1"/>
        <v>0.17378600075321604</v>
      </c>
    </row>
    <row r="28" spans="1:5" ht="47.25" hidden="1" outlineLevel="4" x14ac:dyDescent="0.25">
      <c r="A28" s="9" t="s">
        <v>60</v>
      </c>
      <c r="B28" s="10" t="s">
        <v>5</v>
      </c>
      <c r="C28" s="13">
        <v>219478</v>
      </c>
      <c r="D28" s="14">
        <v>6484.62</v>
      </c>
      <c r="E28" s="15">
        <f t="shared" si="1"/>
        <v>2.954564922224551E-2</v>
      </c>
    </row>
    <row r="29" spans="1:5" ht="47.25" hidden="1" outlineLevel="5" x14ac:dyDescent="0.25">
      <c r="A29" s="9" t="s">
        <v>48</v>
      </c>
      <c r="B29" s="10" t="s">
        <v>5</v>
      </c>
      <c r="C29" s="13">
        <v>219478</v>
      </c>
      <c r="D29" s="14">
        <v>6484.62</v>
      </c>
      <c r="E29" s="15">
        <f t="shared" si="1"/>
        <v>2.954564922224551E-2</v>
      </c>
    </row>
    <row r="30" spans="1:5" ht="255.75" hidden="1" customHeight="1" outlineLevel="3" x14ac:dyDescent="0.25">
      <c r="A30" s="9" t="s">
        <v>69</v>
      </c>
      <c r="B30" s="10" t="s">
        <v>5</v>
      </c>
      <c r="C30" s="13">
        <v>522180</v>
      </c>
      <c r="D30" s="14">
        <v>66406.720000000001</v>
      </c>
      <c r="E30" s="15">
        <f t="shared" si="1"/>
        <v>0.12717208625378223</v>
      </c>
    </row>
    <row r="31" spans="1:5" ht="110.25" hidden="1" outlineLevel="4" x14ac:dyDescent="0.25">
      <c r="A31" s="9" t="s">
        <v>59</v>
      </c>
      <c r="B31" s="10" t="s">
        <v>5</v>
      </c>
      <c r="C31" s="13">
        <v>302702</v>
      </c>
      <c r="D31" s="14">
        <v>55400.4</v>
      </c>
      <c r="E31" s="15">
        <f t="shared" si="1"/>
        <v>0.18301960343836512</v>
      </c>
    </row>
    <row r="32" spans="1:5" ht="47.25" hidden="1" outlineLevel="5" x14ac:dyDescent="0.25">
      <c r="A32" s="9" t="s">
        <v>47</v>
      </c>
      <c r="B32" s="10" t="s">
        <v>5</v>
      </c>
      <c r="C32" s="13">
        <v>302702</v>
      </c>
      <c r="D32" s="14">
        <v>55400.4</v>
      </c>
      <c r="E32" s="15">
        <f t="shared" si="1"/>
        <v>0.18301960343836512</v>
      </c>
    </row>
    <row r="33" spans="1:5" ht="47.25" hidden="1" outlineLevel="4" x14ac:dyDescent="0.25">
      <c r="A33" s="9" t="s">
        <v>60</v>
      </c>
      <c r="B33" s="10" t="s">
        <v>5</v>
      </c>
      <c r="C33" s="13">
        <v>219478</v>
      </c>
      <c r="D33" s="14">
        <v>11006.32</v>
      </c>
      <c r="E33" s="15">
        <f t="shared" si="1"/>
        <v>5.0147714121688731E-2</v>
      </c>
    </row>
    <row r="34" spans="1:5" ht="47.25" hidden="1" outlineLevel="5" x14ac:dyDescent="0.25">
      <c r="A34" s="9" t="s">
        <v>48</v>
      </c>
      <c r="B34" s="10" t="s">
        <v>5</v>
      </c>
      <c r="C34" s="13">
        <v>219478</v>
      </c>
      <c r="D34" s="14">
        <v>11006.32</v>
      </c>
      <c r="E34" s="15">
        <f t="shared" si="1"/>
        <v>5.0147714121688731E-2</v>
      </c>
    </row>
    <row r="35" spans="1:5" ht="315" hidden="1" outlineLevel="3" x14ac:dyDescent="0.25">
      <c r="A35" s="9" t="s">
        <v>70</v>
      </c>
      <c r="B35" s="10" t="s">
        <v>5</v>
      </c>
      <c r="C35" s="13">
        <v>200</v>
      </c>
      <c r="D35" s="14">
        <v>0</v>
      </c>
      <c r="E35" s="15">
        <f t="shared" si="1"/>
        <v>0</v>
      </c>
    </row>
    <row r="36" spans="1:5" ht="47.25" hidden="1" outlineLevel="4" x14ac:dyDescent="0.25">
      <c r="A36" s="9" t="s">
        <v>60</v>
      </c>
      <c r="B36" s="10" t="s">
        <v>5</v>
      </c>
      <c r="C36" s="13">
        <v>200</v>
      </c>
      <c r="D36" s="14">
        <v>0</v>
      </c>
      <c r="E36" s="15">
        <f t="shared" si="1"/>
        <v>0</v>
      </c>
    </row>
    <row r="37" spans="1:5" ht="47.25" hidden="1" outlineLevel="5" x14ac:dyDescent="0.25">
      <c r="A37" s="9" t="s">
        <v>48</v>
      </c>
      <c r="B37" s="10" t="s">
        <v>5</v>
      </c>
      <c r="C37" s="13">
        <v>200</v>
      </c>
      <c r="D37" s="14">
        <v>0</v>
      </c>
      <c r="E37" s="15">
        <f t="shared" si="1"/>
        <v>0</v>
      </c>
    </row>
    <row r="38" spans="1:5" ht="78.75" hidden="1" outlineLevel="3" x14ac:dyDescent="0.25">
      <c r="A38" s="9" t="s">
        <v>71</v>
      </c>
      <c r="B38" s="10" t="s">
        <v>5</v>
      </c>
      <c r="C38" s="13">
        <v>261090</v>
      </c>
      <c r="D38" s="14">
        <v>11630.92</v>
      </c>
      <c r="E38" s="15">
        <f t="shared" si="1"/>
        <v>4.4547550653031523E-2</v>
      </c>
    </row>
    <row r="39" spans="1:5" ht="110.25" hidden="1" outlineLevel="4" x14ac:dyDescent="0.25">
      <c r="A39" s="9" t="s">
        <v>59</v>
      </c>
      <c r="B39" s="10" t="s">
        <v>5</v>
      </c>
      <c r="C39" s="13">
        <v>151317</v>
      </c>
      <c r="D39" s="14">
        <v>11630.92</v>
      </c>
      <c r="E39" s="15">
        <f t="shared" si="1"/>
        <v>7.6864595518018469E-2</v>
      </c>
    </row>
    <row r="40" spans="1:5" ht="47.25" hidden="1" outlineLevel="5" x14ac:dyDescent="0.25">
      <c r="A40" s="9" t="s">
        <v>47</v>
      </c>
      <c r="B40" s="10" t="s">
        <v>5</v>
      </c>
      <c r="C40" s="13">
        <v>151317</v>
      </c>
      <c r="D40" s="14">
        <v>11630.92</v>
      </c>
      <c r="E40" s="15">
        <f t="shared" si="1"/>
        <v>7.6864595518018469E-2</v>
      </c>
    </row>
    <row r="41" spans="1:5" ht="47.25" hidden="1" outlineLevel="4" x14ac:dyDescent="0.25">
      <c r="A41" s="9" t="s">
        <v>60</v>
      </c>
      <c r="B41" s="10" t="s">
        <v>5</v>
      </c>
      <c r="C41" s="13">
        <v>109773</v>
      </c>
      <c r="D41" s="14">
        <v>0</v>
      </c>
      <c r="E41" s="15">
        <f t="shared" si="1"/>
        <v>0</v>
      </c>
    </row>
    <row r="42" spans="1:5" ht="47.25" hidden="1" outlineLevel="5" x14ac:dyDescent="0.25">
      <c r="A42" s="9" t="s">
        <v>48</v>
      </c>
      <c r="B42" s="10" t="s">
        <v>5</v>
      </c>
      <c r="C42" s="13">
        <v>109773</v>
      </c>
      <c r="D42" s="14">
        <v>0</v>
      </c>
      <c r="E42" s="15">
        <f t="shared" si="1"/>
        <v>0</v>
      </c>
    </row>
    <row r="43" spans="1:5" ht="220.5" hidden="1" outlineLevel="3" x14ac:dyDescent="0.25">
      <c r="A43" s="9" t="s">
        <v>72</v>
      </c>
      <c r="B43" s="10" t="s">
        <v>5</v>
      </c>
      <c r="C43" s="13">
        <v>783270</v>
      </c>
      <c r="D43" s="14">
        <v>76047.78</v>
      </c>
      <c r="E43" s="15">
        <f t="shared" si="1"/>
        <v>9.7090122180091151E-2</v>
      </c>
    </row>
    <row r="44" spans="1:5" ht="110.25" hidden="1" outlineLevel="4" x14ac:dyDescent="0.25">
      <c r="A44" s="9" t="s">
        <v>59</v>
      </c>
      <c r="B44" s="10" t="s">
        <v>5</v>
      </c>
      <c r="C44" s="13">
        <v>454032</v>
      </c>
      <c r="D44" s="14">
        <v>69501.86</v>
      </c>
      <c r="E44" s="15">
        <f t="shared" si="1"/>
        <v>0.15307700778799732</v>
      </c>
    </row>
    <row r="45" spans="1:5" ht="47.25" hidden="1" outlineLevel="5" x14ac:dyDescent="0.25">
      <c r="A45" s="9" t="s">
        <v>47</v>
      </c>
      <c r="B45" s="10" t="s">
        <v>5</v>
      </c>
      <c r="C45" s="13">
        <v>454032</v>
      </c>
      <c r="D45" s="14">
        <v>69501.86</v>
      </c>
      <c r="E45" s="15">
        <f t="shared" si="1"/>
        <v>0.15307700778799732</v>
      </c>
    </row>
    <row r="46" spans="1:5" ht="47.25" hidden="1" outlineLevel="4" x14ac:dyDescent="0.25">
      <c r="A46" s="9" t="s">
        <v>60</v>
      </c>
      <c r="B46" s="10" t="s">
        <v>5</v>
      </c>
      <c r="C46" s="13">
        <v>329238</v>
      </c>
      <c r="D46" s="14">
        <v>6545.92</v>
      </c>
      <c r="E46" s="15">
        <f t="shared" si="1"/>
        <v>1.9882030628299286E-2</v>
      </c>
    </row>
    <row r="47" spans="1:5" ht="47.25" hidden="1" outlineLevel="5" x14ac:dyDescent="0.25">
      <c r="A47" s="9" t="s">
        <v>48</v>
      </c>
      <c r="B47" s="10" t="s">
        <v>5</v>
      </c>
      <c r="C47" s="13">
        <v>329238</v>
      </c>
      <c r="D47" s="14">
        <v>6545.92</v>
      </c>
      <c r="E47" s="15">
        <f t="shared" si="1"/>
        <v>1.9882030628299286E-2</v>
      </c>
    </row>
    <row r="48" spans="1:5" outlineLevel="2" collapsed="1" x14ac:dyDescent="0.25">
      <c r="A48" s="9" t="s">
        <v>128</v>
      </c>
      <c r="B48" s="10" t="s">
        <v>6</v>
      </c>
      <c r="C48" s="13">
        <v>33169</v>
      </c>
      <c r="D48" s="14">
        <v>12914</v>
      </c>
      <c r="E48" s="15">
        <f t="shared" si="1"/>
        <v>0.38933944345623928</v>
      </c>
    </row>
    <row r="49" spans="1:5" ht="78.75" hidden="1" outlineLevel="3" x14ac:dyDescent="0.25">
      <c r="A49" s="9" t="s">
        <v>73</v>
      </c>
      <c r="B49" s="10" t="s">
        <v>6</v>
      </c>
      <c r="C49" s="13">
        <v>33169</v>
      </c>
      <c r="D49" s="14">
        <v>12914</v>
      </c>
      <c r="E49" s="15">
        <f t="shared" si="1"/>
        <v>0.38933944345623928</v>
      </c>
    </row>
    <row r="50" spans="1:5" ht="47.25" hidden="1" outlineLevel="4" x14ac:dyDescent="0.25">
      <c r="A50" s="9" t="s">
        <v>60</v>
      </c>
      <c r="B50" s="10" t="s">
        <v>6</v>
      </c>
      <c r="C50" s="13">
        <v>33169</v>
      </c>
      <c r="D50" s="14">
        <v>12914</v>
      </c>
      <c r="E50" s="15">
        <f t="shared" si="1"/>
        <v>0.38933944345623928</v>
      </c>
    </row>
    <row r="51" spans="1:5" ht="47.25" hidden="1" outlineLevel="5" x14ac:dyDescent="0.25">
      <c r="A51" s="9" t="s">
        <v>48</v>
      </c>
      <c r="B51" s="10" t="s">
        <v>6</v>
      </c>
      <c r="C51" s="13">
        <v>33169</v>
      </c>
      <c r="D51" s="14">
        <v>12914</v>
      </c>
      <c r="E51" s="15">
        <f t="shared" si="1"/>
        <v>0.38933944345623928</v>
      </c>
    </row>
    <row r="52" spans="1:5" ht="63" customHeight="1" outlineLevel="2" collapsed="1" x14ac:dyDescent="0.25">
      <c r="A52" s="9" t="s">
        <v>152</v>
      </c>
      <c r="B52" s="10" t="s">
        <v>39</v>
      </c>
      <c r="C52" s="13">
        <f>4605050+1013977</f>
        <v>5619027</v>
      </c>
      <c r="D52" s="14">
        <f>782799.96+136414.75</f>
        <v>919214.71</v>
      </c>
      <c r="E52" s="15">
        <f t="shared" si="1"/>
        <v>0.16358965885018883</v>
      </c>
    </row>
    <row r="53" spans="1:5" outlineLevel="2" x14ac:dyDescent="0.25">
      <c r="A53" s="9" t="s">
        <v>153</v>
      </c>
      <c r="B53" s="10" t="s">
        <v>40</v>
      </c>
      <c r="C53" s="13">
        <v>100000</v>
      </c>
      <c r="D53" s="14">
        <v>0</v>
      </c>
      <c r="E53" s="15">
        <f t="shared" si="1"/>
        <v>0</v>
      </c>
    </row>
    <row r="54" spans="1:5" outlineLevel="2" collapsed="1" x14ac:dyDescent="0.25">
      <c r="A54" s="9" t="s">
        <v>129</v>
      </c>
      <c r="B54" s="10" t="s">
        <v>7</v>
      </c>
      <c r="C54" s="13">
        <f>2328227+2660612</f>
        <v>4988839</v>
      </c>
      <c r="D54" s="14">
        <f>484800+474773.03</f>
        <v>959573.03</v>
      </c>
      <c r="E54" s="15">
        <f t="shared" si="1"/>
        <v>0.19234395617898273</v>
      </c>
    </row>
    <row r="55" spans="1:5" ht="47.25" hidden="1" outlineLevel="3" x14ac:dyDescent="0.25">
      <c r="A55" s="9" t="s">
        <v>74</v>
      </c>
      <c r="B55" s="10" t="s">
        <v>7</v>
      </c>
      <c r="C55" s="13">
        <v>2318227</v>
      </c>
      <c r="D55" s="14">
        <v>484800</v>
      </c>
      <c r="E55" s="15">
        <f t="shared" si="1"/>
        <v>0.20912533587090479</v>
      </c>
    </row>
    <row r="56" spans="1:5" ht="48.75" hidden="1" customHeight="1" outlineLevel="4" x14ac:dyDescent="0.25">
      <c r="A56" s="9" t="s">
        <v>62</v>
      </c>
      <c r="B56" s="10" t="s">
        <v>7</v>
      </c>
      <c r="C56" s="13">
        <v>2318227</v>
      </c>
      <c r="D56" s="14">
        <v>484800</v>
      </c>
      <c r="E56" s="15">
        <f t="shared" si="1"/>
        <v>0.20912533587090479</v>
      </c>
    </row>
    <row r="57" spans="1:5" hidden="1" outlineLevel="5" x14ac:dyDescent="0.25">
      <c r="A57" s="9" t="s">
        <v>50</v>
      </c>
      <c r="B57" s="10" t="s">
        <v>7</v>
      </c>
      <c r="C57" s="13">
        <v>2318227</v>
      </c>
      <c r="D57" s="14">
        <v>484800</v>
      </c>
      <c r="E57" s="15">
        <f t="shared" si="1"/>
        <v>0.20912533587090479</v>
      </c>
    </row>
    <row r="58" spans="1:5" ht="47.25" hidden="1" outlineLevel="3" x14ac:dyDescent="0.25">
      <c r="A58" s="9" t="s">
        <v>75</v>
      </c>
      <c r="B58" s="10" t="s">
        <v>7</v>
      </c>
      <c r="C58" s="13">
        <v>10000</v>
      </c>
      <c r="D58" s="14">
        <v>0</v>
      </c>
      <c r="E58" s="15">
        <f t="shared" si="1"/>
        <v>0</v>
      </c>
    </row>
    <row r="59" spans="1:5" ht="47.25" hidden="1" outlineLevel="4" x14ac:dyDescent="0.25">
      <c r="A59" s="9" t="s">
        <v>60</v>
      </c>
      <c r="B59" s="10" t="s">
        <v>7</v>
      </c>
      <c r="C59" s="13">
        <v>10000</v>
      </c>
      <c r="D59" s="14">
        <v>0</v>
      </c>
      <c r="E59" s="15">
        <f t="shared" si="1"/>
        <v>0</v>
      </c>
    </row>
    <row r="60" spans="1:5" ht="47.25" hidden="1" outlineLevel="5" x14ac:dyDescent="0.25">
      <c r="A60" s="9" t="s">
        <v>48</v>
      </c>
      <c r="B60" s="10" t="s">
        <v>7</v>
      </c>
      <c r="C60" s="13">
        <v>10000</v>
      </c>
      <c r="D60" s="14">
        <v>0</v>
      </c>
      <c r="E60" s="15">
        <f t="shared" si="1"/>
        <v>0</v>
      </c>
    </row>
    <row r="61" spans="1:5" outlineLevel="1" collapsed="1" x14ac:dyDescent="0.25">
      <c r="A61" s="9" t="s">
        <v>157</v>
      </c>
      <c r="B61" s="10" t="s">
        <v>8</v>
      </c>
      <c r="C61" s="13">
        <f>C62</f>
        <v>475484</v>
      </c>
      <c r="D61" s="13">
        <f t="shared" ref="D61:E61" si="2">D62</f>
        <v>118871</v>
      </c>
      <c r="E61" s="15">
        <f t="shared" si="1"/>
        <v>0.25</v>
      </c>
    </row>
    <row r="62" spans="1:5" ht="31.5" outlineLevel="2" x14ac:dyDescent="0.25">
      <c r="A62" s="9" t="s">
        <v>130</v>
      </c>
      <c r="B62" s="10" t="s">
        <v>9</v>
      </c>
      <c r="C62" s="13">
        <v>475484</v>
      </c>
      <c r="D62" s="14">
        <v>118871</v>
      </c>
      <c r="E62" s="15">
        <f t="shared" si="1"/>
        <v>0.25</v>
      </c>
    </row>
    <row r="63" spans="1:5" ht="63" hidden="1" outlineLevel="3" x14ac:dyDescent="0.25">
      <c r="A63" s="9" t="s">
        <v>76</v>
      </c>
      <c r="B63" s="10" t="s">
        <v>9</v>
      </c>
      <c r="C63" s="13">
        <v>475484</v>
      </c>
      <c r="D63" s="14">
        <v>118871</v>
      </c>
      <c r="E63" s="15">
        <f t="shared" si="1"/>
        <v>0.25</v>
      </c>
    </row>
    <row r="64" spans="1:5" ht="110.25" hidden="1" outlineLevel="4" x14ac:dyDescent="0.25">
      <c r="A64" s="9" t="s">
        <v>59</v>
      </c>
      <c r="B64" s="10" t="s">
        <v>9</v>
      </c>
      <c r="C64" s="13">
        <v>467875</v>
      </c>
      <c r="D64" s="14">
        <v>117688.98</v>
      </c>
      <c r="E64" s="15">
        <f t="shared" si="1"/>
        <v>0.2515393641464066</v>
      </c>
    </row>
    <row r="65" spans="1:5" ht="47.25" hidden="1" outlineLevel="5" x14ac:dyDescent="0.25">
      <c r="A65" s="9" t="s">
        <v>47</v>
      </c>
      <c r="B65" s="10" t="s">
        <v>9</v>
      </c>
      <c r="C65" s="13">
        <v>467875</v>
      </c>
      <c r="D65" s="14">
        <v>117688.98</v>
      </c>
      <c r="E65" s="15">
        <f t="shared" si="1"/>
        <v>0.2515393641464066</v>
      </c>
    </row>
    <row r="66" spans="1:5" ht="47.25" hidden="1" outlineLevel="4" x14ac:dyDescent="0.25">
      <c r="A66" s="9" t="s">
        <v>60</v>
      </c>
      <c r="B66" s="10" t="s">
        <v>9</v>
      </c>
      <c r="C66" s="13">
        <v>7609</v>
      </c>
      <c r="D66" s="14">
        <v>1182.02</v>
      </c>
      <c r="E66" s="15">
        <f t="shared" si="1"/>
        <v>0.15534498620055198</v>
      </c>
    </row>
    <row r="67" spans="1:5" ht="47.25" hidden="1" outlineLevel="5" x14ac:dyDescent="0.25">
      <c r="A67" s="9" t="s">
        <v>48</v>
      </c>
      <c r="B67" s="10" t="s">
        <v>9</v>
      </c>
      <c r="C67" s="13">
        <v>7609</v>
      </c>
      <c r="D67" s="14">
        <v>1182.02</v>
      </c>
      <c r="E67" s="15">
        <f t="shared" si="1"/>
        <v>0.15534498620055198</v>
      </c>
    </row>
    <row r="68" spans="1:5" ht="47.25" outlineLevel="1" collapsed="1" x14ac:dyDescent="0.25">
      <c r="A68" s="9" t="s">
        <v>158</v>
      </c>
      <c r="B68" s="10" t="s">
        <v>10</v>
      </c>
      <c r="C68" s="13">
        <f>C69</f>
        <v>2664868</v>
      </c>
      <c r="D68" s="13">
        <f t="shared" ref="D68:E68" si="3">D69</f>
        <v>442887.72</v>
      </c>
      <c r="E68" s="15">
        <f t="shared" si="1"/>
        <v>0.16619499352313133</v>
      </c>
    </row>
    <row r="69" spans="1:5" ht="63" outlineLevel="2" x14ac:dyDescent="0.25">
      <c r="A69" s="9" t="s">
        <v>131</v>
      </c>
      <c r="B69" s="10" t="s">
        <v>11</v>
      </c>
      <c r="C69" s="13">
        <v>2664868</v>
      </c>
      <c r="D69" s="14">
        <v>442887.72</v>
      </c>
      <c r="E69" s="15">
        <f t="shared" si="1"/>
        <v>0.16619499352313133</v>
      </c>
    </row>
    <row r="70" spans="1:5" ht="31.5" hidden="1" outlineLevel="3" x14ac:dyDescent="0.25">
      <c r="A70" s="9" t="s">
        <v>77</v>
      </c>
      <c r="B70" s="10" t="s">
        <v>11</v>
      </c>
      <c r="C70" s="13">
        <v>2592368</v>
      </c>
      <c r="D70" s="14">
        <v>442887.72</v>
      </c>
      <c r="E70" s="15">
        <f t="shared" si="1"/>
        <v>0.17084292044956578</v>
      </c>
    </row>
    <row r="71" spans="1:5" ht="110.25" hidden="1" outlineLevel="4" x14ac:dyDescent="0.25">
      <c r="A71" s="9" t="s">
        <v>59</v>
      </c>
      <c r="B71" s="10" t="s">
        <v>11</v>
      </c>
      <c r="C71" s="13">
        <v>2101134</v>
      </c>
      <c r="D71" s="14">
        <v>374651.89</v>
      </c>
      <c r="E71" s="15">
        <f t="shared" ref="E71:E134" si="4">IFERROR(D71/C71,"-")</f>
        <v>0.17830937484234705</v>
      </c>
    </row>
    <row r="72" spans="1:5" ht="31.5" hidden="1" outlineLevel="5" x14ac:dyDescent="0.25">
      <c r="A72" s="9" t="s">
        <v>51</v>
      </c>
      <c r="B72" s="10" t="s">
        <v>11</v>
      </c>
      <c r="C72" s="13">
        <v>2101134</v>
      </c>
      <c r="D72" s="14">
        <v>374651.89</v>
      </c>
      <c r="E72" s="15">
        <f t="shared" si="4"/>
        <v>0.17830937484234705</v>
      </c>
    </row>
    <row r="73" spans="1:5" ht="47.25" hidden="1" outlineLevel="4" x14ac:dyDescent="0.25">
      <c r="A73" s="9" t="s">
        <v>60</v>
      </c>
      <c r="B73" s="10" t="s">
        <v>11</v>
      </c>
      <c r="C73" s="13">
        <v>491234</v>
      </c>
      <c r="D73" s="14">
        <v>68235.83</v>
      </c>
      <c r="E73" s="15">
        <f t="shared" si="4"/>
        <v>0.13890697712291902</v>
      </c>
    </row>
    <row r="74" spans="1:5" ht="47.25" hidden="1" outlineLevel="5" x14ac:dyDescent="0.25">
      <c r="A74" s="9" t="s">
        <v>48</v>
      </c>
      <c r="B74" s="10" t="s">
        <v>11</v>
      </c>
      <c r="C74" s="13">
        <v>491234</v>
      </c>
      <c r="D74" s="14">
        <v>68235.83</v>
      </c>
      <c r="E74" s="15">
        <f t="shared" si="4"/>
        <v>0.13890697712291902</v>
      </c>
    </row>
    <row r="75" spans="1:5" ht="63" hidden="1" outlineLevel="3" x14ac:dyDescent="0.25">
      <c r="A75" s="9" t="s">
        <v>78</v>
      </c>
      <c r="B75" s="10" t="s">
        <v>11</v>
      </c>
      <c r="C75" s="13">
        <v>72500</v>
      </c>
      <c r="D75" s="14">
        <v>0</v>
      </c>
      <c r="E75" s="15">
        <f t="shared" si="4"/>
        <v>0</v>
      </c>
    </row>
    <row r="76" spans="1:5" ht="47.25" hidden="1" outlineLevel="4" x14ac:dyDescent="0.25">
      <c r="A76" s="9" t="s">
        <v>60</v>
      </c>
      <c r="B76" s="10" t="s">
        <v>11</v>
      </c>
      <c r="C76" s="13">
        <v>72500</v>
      </c>
      <c r="D76" s="14">
        <v>0</v>
      </c>
      <c r="E76" s="15">
        <f t="shared" si="4"/>
        <v>0</v>
      </c>
    </row>
    <row r="77" spans="1:5" ht="47.25" hidden="1" outlineLevel="5" x14ac:dyDescent="0.25">
      <c r="A77" s="9" t="s">
        <v>48</v>
      </c>
      <c r="B77" s="10" t="s">
        <v>11</v>
      </c>
      <c r="C77" s="13">
        <v>72500</v>
      </c>
      <c r="D77" s="14">
        <v>0</v>
      </c>
      <c r="E77" s="15">
        <f t="shared" si="4"/>
        <v>0</v>
      </c>
    </row>
    <row r="78" spans="1:5" outlineLevel="1" collapsed="1" x14ac:dyDescent="0.25">
      <c r="A78" s="9" t="s">
        <v>159</v>
      </c>
      <c r="B78" s="10" t="s">
        <v>12</v>
      </c>
      <c r="C78" s="13">
        <f>C79+C83+C87+C97</f>
        <v>16207800.529999999</v>
      </c>
      <c r="D78" s="13">
        <f t="shared" ref="D78:E78" si="5">D79+D83+D87+D97</f>
        <v>276900</v>
      </c>
      <c r="E78" s="15">
        <f t="shared" si="4"/>
        <v>1.7084366227698138E-2</v>
      </c>
    </row>
    <row r="79" spans="1:5" outlineLevel="2" x14ac:dyDescent="0.25">
      <c r="A79" s="9" t="s">
        <v>132</v>
      </c>
      <c r="B79" s="10" t="s">
        <v>13</v>
      </c>
      <c r="C79" s="13">
        <v>37100</v>
      </c>
      <c r="D79" s="14">
        <v>0</v>
      </c>
      <c r="E79" s="15">
        <f t="shared" si="4"/>
        <v>0</v>
      </c>
    </row>
    <row r="80" spans="1:5" ht="47.25" hidden="1" outlineLevel="3" x14ac:dyDescent="0.25">
      <c r="A80" s="9" t="s">
        <v>79</v>
      </c>
      <c r="B80" s="10" t="s">
        <v>13</v>
      </c>
      <c r="C80" s="13">
        <v>37100</v>
      </c>
      <c r="D80" s="14">
        <v>0</v>
      </c>
      <c r="E80" s="15">
        <f t="shared" si="4"/>
        <v>0</v>
      </c>
    </row>
    <row r="81" spans="1:5" ht="48" hidden="1" customHeight="1" outlineLevel="4" x14ac:dyDescent="0.25">
      <c r="A81" s="9" t="s">
        <v>62</v>
      </c>
      <c r="B81" s="10" t="s">
        <v>13</v>
      </c>
      <c r="C81" s="13">
        <v>37100</v>
      </c>
      <c r="D81" s="14">
        <v>0</v>
      </c>
      <c r="E81" s="15">
        <f t="shared" si="4"/>
        <v>0</v>
      </c>
    </row>
    <row r="82" spans="1:5" hidden="1" outlineLevel="5" x14ac:dyDescent="0.25">
      <c r="A82" s="9" t="s">
        <v>50</v>
      </c>
      <c r="B82" s="10" t="s">
        <v>13</v>
      </c>
      <c r="C82" s="13">
        <v>37100</v>
      </c>
      <c r="D82" s="14">
        <v>0</v>
      </c>
      <c r="E82" s="15">
        <f t="shared" si="4"/>
        <v>0</v>
      </c>
    </row>
    <row r="83" spans="1:5" outlineLevel="2" collapsed="1" x14ac:dyDescent="0.25">
      <c r="A83" s="9" t="s">
        <v>133</v>
      </c>
      <c r="B83" s="10" t="s">
        <v>14</v>
      </c>
      <c r="C83" s="13">
        <v>178673.28</v>
      </c>
      <c r="D83" s="14">
        <v>0</v>
      </c>
      <c r="E83" s="15">
        <f t="shared" si="4"/>
        <v>0</v>
      </c>
    </row>
    <row r="84" spans="1:5" ht="190.5" hidden="1" customHeight="1" outlineLevel="3" x14ac:dyDescent="0.25">
      <c r="A84" s="9" t="s">
        <v>80</v>
      </c>
      <c r="B84" s="10" t="s">
        <v>14</v>
      </c>
      <c r="C84" s="13">
        <v>178673.28</v>
      </c>
      <c r="D84" s="14">
        <v>0</v>
      </c>
      <c r="E84" s="15">
        <f t="shared" si="4"/>
        <v>0</v>
      </c>
    </row>
    <row r="85" spans="1:5" ht="47.25" hidden="1" outlineLevel="4" x14ac:dyDescent="0.25">
      <c r="A85" s="9" t="s">
        <v>60</v>
      </c>
      <c r="B85" s="10" t="s">
        <v>14</v>
      </c>
      <c r="C85" s="13">
        <v>178673.28</v>
      </c>
      <c r="D85" s="14">
        <v>0</v>
      </c>
      <c r="E85" s="15">
        <f t="shared" si="4"/>
        <v>0</v>
      </c>
    </row>
    <row r="86" spans="1:5" ht="47.25" hidden="1" outlineLevel="5" x14ac:dyDescent="0.25">
      <c r="A86" s="9" t="s">
        <v>48</v>
      </c>
      <c r="B86" s="10" t="s">
        <v>14</v>
      </c>
      <c r="C86" s="13">
        <v>178673.28</v>
      </c>
      <c r="D86" s="14">
        <v>0</v>
      </c>
      <c r="E86" s="15">
        <f t="shared" si="4"/>
        <v>0</v>
      </c>
    </row>
    <row r="87" spans="1:5" ht="31.5" outlineLevel="2" collapsed="1" x14ac:dyDescent="0.25">
      <c r="A87" s="9" t="s">
        <v>134</v>
      </c>
      <c r="B87" s="10" t="s">
        <v>15</v>
      </c>
      <c r="C87" s="13">
        <v>15892027.25</v>
      </c>
      <c r="D87" s="14">
        <v>270000</v>
      </c>
      <c r="E87" s="15">
        <f t="shared" si="4"/>
        <v>1.6989651210168922E-2</v>
      </c>
    </row>
    <row r="88" spans="1:5" ht="78.75" hidden="1" outlineLevel="3" x14ac:dyDescent="0.25">
      <c r="A88" s="9" t="s">
        <v>81</v>
      </c>
      <c r="B88" s="10" t="s">
        <v>15</v>
      </c>
      <c r="C88" s="13">
        <v>0</v>
      </c>
      <c r="D88" s="14">
        <v>0</v>
      </c>
      <c r="E88" s="15" t="str">
        <f t="shared" si="4"/>
        <v>-</v>
      </c>
    </row>
    <row r="89" spans="1:5" ht="47.25" hidden="1" outlineLevel="4" x14ac:dyDescent="0.25">
      <c r="A89" s="9" t="s">
        <v>60</v>
      </c>
      <c r="B89" s="10" t="s">
        <v>15</v>
      </c>
      <c r="C89" s="13">
        <v>0</v>
      </c>
      <c r="D89" s="14">
        <v>0</v>
      </c>
      <c r="E89" s="15" t="str">
        <f t="shared" si="4"/>
        <v>-</v>
      </c>
    </row>
    <row r="90" spans="1:5" ht="47.25" hidden="1" outlineLevel="5" x14ac:dyDescent="0.25">
      <c r="A90" s="9" t="s">
        <v>48</v>
      </c>
      <c r="B90" s="10" t="s">
        <v>15</v>
      </c>
      <c r="C90" s="13">
        <v>0</v>
      </c>
      <c r="D90" s="14">
        <v>0</v>
      </c>
      <c r="E90" s="15" t="str">
        <f t="shared" si="4"/>
        <v>-</v>
      </c>
    </row>
    <row r="91" spans="1:5" ht="63" hidden="1" outlineLevel="3" collapsed="1" x14ac:dyDescent="0.25">
      <c r="A91" s="9" t="s">
        <v>82</v>
      </c>
      <c r="B91" s="10" t="s">
        <v>15</v>
      </c>
      <c r="C91" s="13">
        <v>2518000</v>
      </c>
      <c r="D91" s="14">
        <v>270000</v>
      </c>
      <c r="E91" s="15">
        <f t="shared" si="4"/>
        <v>0.10722795869737888</v>
      </c>
    </row>
    <row r="92" spans="1:5" ht="47.25" hidden="1" outlineLevel="4" x14ac:dyDescent="0.25">
      <c r="A92" s="9" t="s">
        <v>60</v>
      </c>
      <c r="B92" s="10" t="s">
        <v>15</v>
      </c>
      <c r="C92" s="13">
        <v>2518000</v>
      </c>
      <c r="D92" s="14">
        <v>270000</v>
      </c>
      <c r="E92" s="15">
        <f t="shared" si="4"/>
        <v>0.10722795869737888</v>
      </c>
    </row>
    <row r="93" spans="1:5" ht="47.25" hidden="1" outlineLevel="5" x14ac:dyDescent="0.25">
      <c r="A93" s="9" t="s">
        <v>48</v>
      </c>
      <c r="B93" s="10" t="s">
        <v>15</v>
      </c>
      <c r="C93" s="13">
        <v>2518000</v>
      </c>
      <c r="D93" s="14">
        <v>270000</v>
      </c>
      <c r="E93" s="15">
        <f t="shared" si="4"/>
        <v>0.10722795869737888</v>
      </c>
    </row>
    <row r="94" spans="1:5" ht="63" hidden="1" outlineLevel="3" x14ac:dyDescent="0.25">
      <c r="A94" s="9" t="s">
        <v>82</v>
      </c>
      <c r="B94" s="10" t="s">
        <v>15</v>
      </c>
      <c r="C94" s="13">
        <v>13374027.25</v>
      </c>
      <c r="D94" s="14">
        <v>0</v>
      </c>
      <c r="E94" s="15">
        <f t="shared" si="4"/>
        <v>0</v>
      </c>
    </row>
    <row r="95" spans="1:5" ht="47.25" hidden="1" outlineLevel="4" x14ac:dyDescent="0.25">
      <c r="A95" s="9" t="s">
        <v>60</v>
      </c>
      <c r="B95" s="10" t="s">
        <v>15</v>
      </c>
      <c r="C95" s="13">
        <v>13374027.25</v>
      </c>
      <c r="D95" s="14">
        <v>0</v>
      </c>
      <c r="E95" s="15">
        <f t="shared" si="4"/>
        <v>0</v>
      </c>
    </row>
    <row r="96" spans="1:5" ht="47.25" hidden="1" outlineLevel="5" x14ac:dyDescent="0.25">
      <c r="A96" s="9" t="s">
        <v>48</v>
      </c>
      <c r="B96" s="10" t="s">
        <v>15</v>
      </c>
      <c r="C96" s="13">
        <v>13374027.25</v>
      </c>
      <c r="D96" s="14">
        <v>0</v>
      </c>
      <c r="E96" s="15">
        <f t="shared" si="4"/>
        <v>0</v>
      </c>
    </row>
    <row r="97" spans="1:5" ht="31.5" outlineLevel="2" collapsed="1" x14ac:dyDescent="0.25">
      <c r="A97" s="9" t="s">
        <v>155</v>
      </c>
      <c r="B97" s="10" t="s">
        <v>43</v>
      </c>
      <c r="C97" s="13">
        <v>100000</v>
      </c>
      <c r="D97" s="14">
        <v>6900</v>
      </c>
      <c r="E97" s="15">
        <f t="shared" si="4"/>
        <v>6.9000000000000006E-2</v>
      </c>
    </row>
    <row r="98" spans="1:5" ht="31.5" outlineLevel="1" x14ac:dyDescent="0.25">
      <c r="A98" s="9" t="s">
        <v>160</v>
      </c>
      <c r="B98" s="10" t="s">
        <v>16</v>
      </c>
      <c r="C98" s="13">
        <f>C99+C106+C119+C129</f>
        <v>31174573.84</v>
      </c>
      <c r="D98" s="13">
        <f t="shared" ref="D98:E98" si="6">D99+D106+D119+D129</f>
        <v>1454273.8</v>
      </c>
      <c r="E98" s="15">
        <f t="shared" si="4"/>
        <v>4.6649356217791364E-2</v>
      </c>
    </row>
    <row r="99" spans="1:5" outlineLevel="2" x14ac:dyDescent="0.25">
      <c r="A99" s="9" t="s">
        <v>135</v>
      </c>
      <c r="B99" s="10" t="s">
        <v>17</v>
      </c>
      <c r="C99" s="13">
        <v>457400</v>
      </c>
      <c r="D99" s="14">
        <v>246985.51</v>
      </c>
      <c r="E99" s="15">
        <f t="shared" si="4"/>
        <v>0.53997706602536077</v>
      </c>
    </row>
    <row r="100" spans="1:5" ht="78.75" hidden="1" outlineLevel="3" x14ac:dyDescent="0.25">
      <c r="A100" s="9" t="s">
        <v>83</v>
      </c>
      <c r="B100" s="10" t="s">
        <v>17</v>
      </c>
      <c r="C100" s="13">
        <v>295400</v>
      </c>
      <c r="D100" s="14">
        <v>132554.82999999999</v>
      </c>
      <c r="E100" s="15">
        <f t="shared" si="4"/>
        <v>0.44872995937711574</v>
      </c>
    </row>
    <row r="101" spans="1:5" ht="47.25" hidden="1" outlineLevel="4" x14ac:dyDescent="0.25">
      <c r="A101" s="9" t="s">
        <v>60</v>
      </c>
      <c r="B101" s="10" t="s">
        <v>17</v>
      </c>
      <c r="C101" s="13">
        <v>295400</v>
      </c>
      <c r="D101" s="14">
        <v>132554.82999999999</v>
      </c>
      <c r="E101" s="15">
        <f t="shared" si="4"/>
        <v>0.44872995937711574</v>
      </c>
    </row>
    <row r="102" spans="1:5" ht="47.25" hidden="1" outlineLevel="5" x14ac:dyDescent="0.25">
      <c r="A102" s="9" t="s">
        <v>48</v>
      </c>
      <c r="B102" s="10" t="s">
        <v>17</v>
      </c>
      <c r="C102" s="13">
        <v>295400</v>
      </c>
      <c r="D102" s="14">
        <v>132554.82999999999</v>
      </c>
      <c r="E102" s="15">
        <f t="shared" si="4"/>
        <v>0.44872995937711574</v>
      </c>
    </row>
    <row r="103" spans="1:5" ht="31.5" hidden="1" outlineLevel="3" x14ac:dyDescent="0.25">
      <c r="A103" s="9" t="s">
        <v>84</v>
      </c>
      <c r="B103" s="10" t="s">
        <v>17</v>
      </c>
      <c r="C103" s="13">
        <v>162000</v>
      </c>
      <c r="D103" s="14">
        <v>114430.68</v>
      </c>
      <c r="E103" s="15">
        <f t="shared" si="4"/>
        <v>0.70636222222222222</v>
      </c>
    </row>
    <row r="104" spans="1:5" ht="47.25" hidden="1" outlineLevel="4" x14ac:dyDescent="0.25">
      <c r="A104" s="9" t="s">
        <v>60</v>
      </c>
      <c r="B104" s="10" t="s">
        <v>17</v>
      </c>
      <c r="C104" s="13">
        <v>162000</v>
      </c>
      <c r="D104" s="14">
        <v>114430.68</v>
      </c>
      <c r="E104" s="15">
        <f t="shared" si="4"/>
        <v>0.70636222222222222</v>
      </c>
    </row>
    <row r="105" spans="1:5" ht="47.25" hidden="1" outlineLevel="5" x14ac:dyDescent="0.25">
      <c r="A105" s="9" t="s">
        <v>48</v>
      </c>
      <c r="B105" s="10" t="s">
        <v>17</v>
      </c>
      <c r="C105" s="13">
        <v>162000</v>
      </c>
      <c r="D105" s="14">
        <v>114430.68</v>
      </c>
      <c r="E105" s="15">
        <f t="shared" si="4"/>
        <v>0.70636222222222222</v>
      </c>
    </row>
    <row r="106" spans="1:5" outlineLevel="2" collapsed="1" x14ac:dyDescent="0.25">
      <c r="A106" s="9" t="s">
        <v>136</v>
      </c>
      <c r="B106" s="10" t="s">
        <v>18</v>
      </c>
      <c r="C106" s="13">
        <v>1930755.53</v>
      </c>
      <c r="D106" s="14">
        <v>287499</v>
      </c>
      <c r="E106" s="15">
        <f t="shared" si="4"/>
        <v>0.1489049211735263</v>
      </c>
    </row>
    <row r="107" spans="1:5" ht="31.5" hidden="1" outlineLevel="3" x14ac:dyDescent="0.25">
      <c r="A107" s="9" t="s">
        <v>85</v>
      </c>
      <c r="B107" s="10" t="s">
        <v>18</v>
      </c>
      <c r="C107" s="13">
        <v>958330</v>
      </c>
      <c r="D107" s="14">
        <v>287499</v>
      </c>
      <c r="E107" s="15">
        <f t="shared" si="4"/>
        <v>0.3</v>
      </c>
    </row>
    <row r="108" spans="1:5" hidden="1" outlineLevel="4" x14ac:dyDescent="0.25">
      <c r="A108" s="9" t="s">
        <v>61</v>
      </c>
      <c r="B108" s="10" t="s">
        <v>18</v>
      </c>
      <c r="C108" s="13">
        <v>958330</v>
      </c>
      <c r="D108" s="14">
        <v>287499</v>
      </c>
      <c r="E108" s="15">
        <f t="shared" si="4"/>
        <v>0.3</v>
      </c>
    </row>
    <row r="109" spans="1:5" ht="78.75" hidden="1" outlineLevel="5" x14ac:dyDescent="0.25">
      <c r="A109" s="9" t="s">
        <v>52</v>
      </c>
      <c r="B109" s="10" t="s">
        <v>18</v>
      </c>
      <c r="C109" s="13">
        <v>958330</v>
      </c>
      <c r="D109" s="14">
        <v>287499</v>
      </c>
      <c r="E109" s="15">
        <f t="shared" si="4"/>
        <v>0.3</v>
      </c>
    </row>
    <row r="110" spans="1:5" ht="47.25" hidden="1" outlineLevel="3" x14ac:dyDescent="0.25">
      <c r="A110" s="9" t="s">
        <v>86</v>
      </c>
      <c r="B110" s="10" t="s">
        <v>18</v>
      </c>
      <c r="C110" s="13">
        <v>82000</v>
      </c>
      <c r="D110" s="14">
        <v>0</v>
      </c>
      <c r="E110" s="15">
        <f t="shared" si="4"/>
        <v>0</v>
      </c>
    </row>
    <row r="111" spans="1:5" ht="47.25" hidden="1" outlineLevel="4" x14ac:dyDescent="0.25">
      <c r="A111" s="9" t="s">
        <v>60</v>
      </c>
      <c r="B111" s="10" t="s">
        <v>18</v>
      </c>
      <c r="C111" s="13">
        <v>82000</v>
      </c>
      <c r="D111" s="14">
        <v>0</v>
      </c>
      <c r="E111" s="15">
        <f t="shared" si="4"/>
        <v>0</v>
      </c>
    </row>
    <row r="112" spans="1:5" ht="47.25" hidden="1" outlineLevel="5" x14ac:dyDescent="0.25">
      <c r="A112" s="9" t="s">
        <v>48</v>
      </c>
      <c r="B112" s="10" t="s">
        <v>18</v>
      </c>
      <c r="C112" s="13">
        <v>82000</v>
      </c>
      <c r="D112" s="14">
        <v>0</v>
      </c>
      <c r="E112" s="15">
        <f t="shared" si="4"/>
        <v>0</v>
      </c>
    </row>
    <row r="113" spans="1:5" ht="47.25" hidden="1" outlineLevel="3" x14ac:dyDescent="0.25">
      <c r="A113" s="9" t="s">
        <v>87</v>
      </c>
      <c r="B113" s="10" t="s">
        <v>18</v>
      </c>
      <c r="C113" s="13">
        <v>0</v>
      </c>
      <c r="D113" s="14">
        <v>0</v>
      </c>
      <c r="E113" s="15" t="str">
        <f t="shared" si="4"/>
        <v>-</v>
      </c>
    </row>
    <row r="114" spans="1:5" ht="47.25" hidden="1" outlineLevel="4" x14ac:dyDescent="0.25">
      <c r="A114" s="9" t="s">
        <v>63</v>
      </c>
      <c r="B114" s="10" t="s">
        <v>18</v>
      </c>
      <c r="C114" s="13">
        <v>0</v>
      </c>
      <c r="D114" s="14">
        <v>0</v>
      </c>
      <c r="E114" s="15" t="str">
        <f t="shared" si="4"/>
        <v>-</v>
      </c>
    </row>
    <row r="115" spans="1:5" hidden="1" outlineLevel="5" x14ac:dyDescent="0.25">
      <c r="A115" s="9" t="s">
        <v>53</v>
      </c>
      <c r="B115" s="10" t="s">
        <v>18</v>
      </c>
      <c r="C115" s="13">
        <v>0</v>
      </c>
      <c r="D115" s="14">
        <v>0</v>
      </c>
      <c r="E115" s="15" t="str">
        <f t="shared" si="4"/>
        <v>-</v>
      </c>
    </row>
    <row r="116" spans="1:5" ht="31.5" hidden="1" outlineLevel="3" collapsed="1" x14ac:dyDescent="0.25">
      <c r="A116" s="9" t="s">
        <v>88</v>
      </c>
      <c r="B116" s="10" t="s">
        <v>18</v>
      </c>
      <c r="C116" s="13">
        <v>890425.53</v>
      </c>
      <c r="D116" s="14">
        <v>0</v>
      </c>
      <c r="E116" s="15">
        <f t="shared" si="4"/>
        <v>0</v>
      </c>
    </row>
    <row r="117" spans="1:5" ht="47.25" hidden="1" outlineLevel="4" x14ac:dyDescent="0.25">
      <c r="A117" s="9" t="s">
        <v>60</v>
      </c>
      <c r="B117" s="10" t="s">
        <v>18</v>
      </c>
      <c r="C117" s="13">
        <v>890425.53</v>
      </c>
      <c r="D117" s="14">
        <v>0</v>
      </c>
      <c r="E117" s="15">
        <f t="shared" si="4"/>
        <v>0</v>
      </c>
    </row>
    <row r="118" spans="1:5" ht="47.25" hidden="1" outlineLevel="5" x14ac:dyDescent="0.25">
      <c r="A118" s="9" t="s">
        <v>48</v>
      </c>
      <c r="B118" s="10" t="s">
        <v>18</v>
      </c>
      <c r="C118" s="13">
        <v>890425.53</v>
      </c>
      <c r="D118" s="14">
        <v>0</v>
      </c>
      <c r="E118" s="15">
        <f t="shared" si="4"/>
        <v>0</v>
      </c>
    </row>
    <row r="119" spans="1:5" outlineLevel="2" collapsed="1" x14ac:dyDescent="0.25">
      <c r="A119" s="9" t="s">
        <v>137</v>
      </c>
      <c r="B119" s="10" t="s">
        <v>19</v>
      </c>
      <c r="C119" s="13">
        <v>12155204.51</v>
      </c>
      <c r="D119" s="14">
        <v>903949.29</v>
      </c>
      <c r="E119" s="15">
        <f t="shared" si="4"/>
        <v>7.4367262949490268E-2</v>
      </c>
    </row>
    <row r="120" spans="1:5" ht="31.5" hidden="1" outlineLevel="3" x14ac:dyDescent="0.25">
      <c r="A120" s="9" t="s">
        <v>89</v>
      </c>
      <c r="B120" s="10" t="s">
        <v>19</v>
      </c>
      <c r="C120" s="13">
        <v>9512957</v>
      </c>
      <c r="D120" s="14">
        <v>0</v>
      </c>
      <c r="E120" s="15">
        <f t="shared" si="4"/>
        <v>0</v>
      </c>
    </row>
    <row r="121" spans="1:5" ht="47.25" hidden="1" outlineLevel="4" x14ac:dyDescent="0.25">
      <c r="A121" s="9" t="s">
        <v>60</v>
      </c>
      <c r="B121" s="10" t="s">
        <v>19</v>
      </c>
      <c r="C121" s="13">
        <v>9512957</v>
      </c>
      <c r="D121" s="14">
        <v>0</v>
      </c>
      <c r="E121" s="15">
        <f t="shared" si="4"/>
        <v>0</v>
      </c>
    </row>
    <row r="122" spans="1:5" ht="47.25" hidden="1" outlineLevel="5" x14ac:dyDescent="0.25">
      <c r="A122" s="9" t="s">
        <v>48</v>
      </c>
      <c r="B122" s="10" t="s">
        <v>19</v>
      </c>
      <c r="C122" s="13">
        <v>9512957</v>
      </c>
      <c r="D122" s="14">
        <v>0</v>
      </c>
      <c r="E122" s="15">
        <f t="shared" si="4"/>
        <v>0</v>
      </c>
    </row>
    <row r="123" spans="1:5" ht="31.5" hidden="1" outlineLevel="3" x14ac:dyDescent="0.25">
      <c r="A123" s="9" t="s">
        <v>90</v>
      </c>
      <c r="B123" s="10" t="s">
        <v>19</v>
      </c>
      <c r="C123" s="13">
        <v>2522600</v>
      </c>
      <c r="D123" s="14">
        <v>859619.29</v>
      </c>
      <c r="E123" s="15">
        <f t="shared" si="4"/>
        <v>0.34076718068659323</v>
      </c>
    </row>
    <row r="124" spans="1:5" ht="47.25" hidden="1" outlineLevel="4" x14ac:dyDescent="0.25">
      <c r="A124" s="9" t="s">
        <v>60</v>
      </c>
      <c r="B124" s="10" t="s">
        <v>19</v>
      </c>
      <c r="C124" s="13">
        <v>2522600</v>
      </c>
      <c r="D124" s="14">
        <v>859619.29</v>
      </c>
      <c r="E124" s="15">
        <f t="shared" si="4"/>
        <v>0.34076718068659323</v>
      </c>
    </row>
    <row r="125" spans="1:5" ht="47.25" hidden="1" outlineLevel="5" x14ac:dyDescent="0.25">
      <c r="A125" s="9" t="s">
        <v>48</v>
      </c>
      <c r="B125" s="10" t="s">
        <v>19</v>
      </c>
      <c r="C125" s="13">
        <v>2522600</v>
      </c>
      <c r="D125" s="14">
        <v>859619.29</v>
      </c>
      <c r="E125" s="15">
        <f t="shared" si="4"/>
        <v>0.34076718068659323</v>
      </c>
    </row>
    <row r="126" spans="1:5" hidden="1" outlineLevel="3" x14ac:dyDescent="0.25">
      <c r="A126" s="9" t="s">
        <v>91</v>
      </c>
      <c r="B126" s="10" t="s">
        <v>19</v>
      </c>
      <c r="C126" s="13">
        <v>119647.51</v>
      </c>
      <c r="D126" s="14">
        <v>44330</v>
      </c>
      <c r="E126" s="15">
        <f t="shared" si="4"/>
        <v>0.37050499421174748</v>
      </c>
    </row>
    <row r="127" spans="1:5" ht="47.25" hidden="1" outlineLevel="4" x14ac:dyDescent="0.25">
      <c r="A127" s="9" t="s">
        <v>60</v>
      </c>
      <c r="B127" s="10" t="s">
        <v>19</v>
      </c>
      <c r="C127" s="13">
        <v>119647.51</v>
      </c>
      <c r="D127" s="14">
        <v>44330</v>
      </c>
      <c r="E127" s="15">
        <f t="shared" si="4"/>
        <v>0.37050499421174748</v>
      </c>
    </row>
    <row r="128" spans="1:5" ht="47.25" hidden="1" outlineLevel="5" x14ac:dyDescent="0.25">
      <c r="A128" s="9" t="s">
        <v>48</v>
      </c>
      <c r="B128" s="10" t="s">
        <v>19</v>
      </c>
      <c r="C128" s="13">
        <v>119647.51</v>
      </c>
      <c r="D128" s="14">
        <v>44330</v>
      </c>
      <c r="E128" s="15">
        <f t="shared" si="4"/>
        <v>0.37050499421174748</v>
      </c>
    </row>
    <row r="129" spans="1:5" ht="31.5" outlineLevel="2" collapsed="1" x14ac:dyDescent="0.25">
      <c r="A129" s="9" t="s">
        <v>138</v>
      </c>
      <c r="B129" s="10" t="s">
        <v>20</v>
      </c>
      <c r="C129" s="13">
        <v>16631213.800000001</v>
      </c>
      <c r="D129" s="14">
        <v>15840</v>
      </c>
      <c r="E129" s="15">
        <f t="shared" si="4"/>
        <v>9.5242597386367548E-4</v>
      </c>
    </row>
    <row r="130" spans="1:5" ht="47.25" hidden="1" outlineLevel="3" x14ac:dyDescent="0.25">
      <c r="A130" s="9" t="s">
        <v>92</v>
      </c>
      <c r="B130" s="10" t="s">
        <v>20</v>
      </c>
      <c r="C130" s="13">
        <v>7815373.7999999998</v>
      </c>
      <c r="D130" s="14">
        <v>0</v>
      </c>
      <c r="E130" s="15">
        <f t="shared" si="4"/>
        <v>0</v>
      </c>
    </row>
    <row r="131" spans="1:5" ht="47.25" hidden="1" outlineLevel="4" x14ac:dyDescent="0.25">
      <c r="A131" s="9" t="s">
        <v>63</v>
      </c>
      <c r="B131" s="10" t="s">
        <v>20</v>
      </c>
      <c r="C131" s="13">
        <v>7815373.7999999998</v>
      </c>
      <c r="D131" s="14">
        <v>0</v>
      </c>
      <c r="E131" s="15">
        <f t="shared" si="4"/>
        <v>0</v>
      </c>
    </row>
    <row r="132" spans="1:5" hidden="1" outlineLevel="5" x14ac:dyDescent="0.25">
      <c r="A132" s="9" t="s">
        <v>53</v>
      </c>
      <c r="B132" s="10" t="s">
        <v>20</v>
      </c>
      <c r="C132" s="13">
        <v>7815373.7999999998</v>
      </c>
      <c r="D132" s="14">
        <v>0</v>
      </c>
      <c r="E132" s="15">
        <f t="shared" si="4"/>
        <v>0</v>
      </c>
    </row>
    <row r="133" spans="1:5" ht="47.25" hidden="1" outlineLevel="3" x14ac:dyDescent="0.25">
      <c r="A133" s="9" t="s">
        <v>86</v>
      </c>
      <c r="B133" s="10" t="s">
        <v>20</v>
      </c>
      <c r="C133" s="13">
        <v>15840</v>
      </c>
      <c r="D133" s="14">
        <v>15840</v>
      </c>
      <c r="E133" s="15">
        <f t="shared" si="4"/>
        <v>1</v>
      </c>
    </row>
    <row r="134" spans="1:5" ht="47.25" hidden="1" outlineLevel="4" x14ac:dyDescent="0.25">
      <c r="A134" s="9" t="s">
        <v>63</v>
      </c>
      <c r="B134" s="10" t="s">
        <v>20</v>
      </c>
      <c r="C134" s="13">
        <v>15840</v>
      </c>
      <c r="D134" s="14">
        <v>15840</v>
      </c>
      <c r="E134" s="15">
        <f t="shared" si="4"/>
        <v>1</v>
      </c>
    </row>
    <row r="135" spans="1:5" hidden="1" outlineLevel="5" x14ac:dyDescent="0.25">
      <c r="A135" s="9" t="s">
        <v>53</v>
      </c>
      <c r="B135" s="10" t="s">
        <v>20</v>
      </c>
      <c r="C135" s="13">
        <v>15840</v>
      </c>
      <c r="D135" s="14">
        <v>15840</v>
      </c>
      <c r="E135" s="15">
        <f t="shared" ref="E135:E198" si="7">IFERROR(D135/C135,"-")</f>
        <v>1</v>
      </c>
    </row>
    <row r="136" spans="1:5" ht="47.25" hidden="1" outlineLevel="3" x14ac:dyDescent="0.25">
      <c r="A136" s="9" t="s">
        <v>93</v>
      </c>
      <c r="B136" s="10" t="s">
        <v>20</v>
      </c>
      <c r="C136" s="13">
        <v>8800000</v>
      </c>
      <c r="D136" s="14">
        <v>0</v>
      </c>
      <c r="E136" s="15">
        <f t="shared" si="7"/>
        <v>0</v>
      </c>
    </row>
    <row r="137" spans="1:5" ht="47.25" hidden="1" outlineLevel="4" x14ac:dyDescent="0.25">
      <c r="A137" s="9" t="s">
        <v>60</v>
      </c>
      <c r="B137" s="10" t="s">
        <v>20</v>
      </c>
      <c r="C137" s="13">
        <v>8800000</v>
      </c>
      <c r="D137" s="14">
        <v>0</v>
      </c>
      <c r="E137" s="15">
        <f t="shared" si="7"/>
        <v>0</v>
      </c>
    </row>
    <row r="138" spans="1:5" ht="47.25" hidden="1" outlineLevel="5" x14ac:dyDescent="0.25">
      <c r="A138" s="9" t="s">
        <v>48</v>
      </c>
      <c r="B138" s="10" t="s">
        <v>20</v>
      </c>
      <c r="C138" s="13">
        <v>8800000</v>
      </c>
      <c r="D138" s="14">
        <v>0</v>
      </c>
      <c r="E138" s="15">
        <f t="shared" si="7"/>
        <v>0</v>
      </c>
    </row>
    <row r="139" spans="1:5" outlineLevel="1" collapsed="1" x14ac:dyDescent="0.25">
      <c r="A139" s="9" t="s">
        <v>161</v>
      </c>
      <c r="B139" s="10" t="s">
        <v>21</v>
      </c>
      <c r="C139" s="13">
        <f>C140+C150+C178+C188+C195</f>
        <v>222088195.78</v>
      </c>
      <c r="D139" s="13">
        <f t="shared" ref="D139:E139" si="8">D140+D150+D178+D188+D195</f>
        <v>40788689.509999998</v>
      </c>
      <c r="E139" s="15">
        <f t="shared" si="7"/>
        <v>0.18365987155123351</v>
      </c>
    </row>
    <row r="140" spans="1:5" outlineLevel="2" x14ac:dyDescent="0.25">
      <c r="A140" s="9" t="s">
        <v>139</v>
      </c>
      <c r="B140" s="10" t="s">
        <v>22</v>
      </c>
      <c r="C140" s="13">
        <v>58224197.82</v>
      </c>
      <c r="D140" s="14">
        <v>13026428.710000001</v>
      </c>
      <c r="E140" s="15">
        <f t="shared" si="7"/>
        <v>0.2237287794032162</v>
      </c>
    </row>
    <row r="141" spans="1:5" ht="47.25" hidden="1" outlineLevel="3" x14ac:dyDescent="0.25">
      <c r="A141" s="9" t="s">
        <v>94</v>
      </c>
      <c r="B141" s="10" t="s">
        <v>22</v>
      </c>
      <c r="C141" s="13">
        <v>100000</v>
      </c>
      <c r="D141" s="14">
        <v>39565.120000000003</v>
      </c>
      <c r="E141" s="15">
        <f t="shared" si="7"/>
        <v>0.39565120000000004</v>
      </c>
    </row>
    <row r="142" spans="1:5" ht="48" hidden="1" customHeight="1" outlineLevel="4" x14ac:dyDescent="0.25">
      <c r="A142" s="9" t="s">
        <v>62</v>
      </c>
      <c r="B142" s="10" t="s">
        <v>22</v>
      </c>
      <c r="C142" s="13">
        <v>100000</v>
      </c>
      <c r="D142" s="14">
        <v>39565.120000000003</v>
      </c>
      <c r="E142" s="15">
        <f t="shared" si="7"/>
        <v>0.39565120000000004</v>
      </c>
    </row>
    <row r="143" spans="1:5" hidden="1" outlineLevel="5" x14ac:dyDescent="0.25">
      <c r="A143" s="9" t="s">
        <v>50</v>
      </c>
      <c r="B143" s="10" t="s">
        <v>22</v>
      </c>
      <c r="C143" s="13">
        <v>100000</v>
      </c>
      <c r="D143" s="14">
        <v>39565.120000000003</v>
      </c>
      <c r="E143" s="15">
        <f t="shared" si="7"/>
        <v>0.39565120000000004</v>
      </c>
    </row>
    <row r="144" spans="1:5" ht="362.25" hidden="1" outlineLevel="3" x14ac:dyDescent="0.25">
      <c r="A144" s="9" t="s">
        <v>95</v>
      </c>
      <c r="B144" s="10" t="s">
        <v>22</v>
      </c>
      <c r="C144" s="13">
        <v>46047227</v>
      </c>
      <c r="D144" s="14">
        <v>9200000</v>
      </c>
      <c r="E144" s="15">
        <f t="shared" si="7"/>
        <v>0.19979487581304298</v>
      </c>
    </row>
    <row r="145" spans="1:5" ht="63" hidden="1" outlineLevel="4" x14ac:dyDescent="0.25">
      <c r="A145" s="9" t="s">
        <v>62</v>
      </c>
      <c r="B145" s="10" t="s">
        <v>22</v>
      </c>
      <c r="C145" s="13">
        <v>46047227</v>
      </c>
      <c r="D145" s="14">
        <v>9200000</v>
      </c>
      <c r="E145" s="15">
        <f t="shared" si="7"/>
        <v>0.19979487581304298</v>
      </c>
    </row>
    <row r="146" spans="1:5" hidden="1" outlineLevel="5" x14ac:dyDescent="0.25">
      <c r="A146" s="9" t="s">
        <v>50</v>
      </c>
      <c r="B146" s="10" t="s">
        <v>22</v>
      </c>
      <c r="C146" s="13">
        <v>46047227</v>
      </c>
      <c r="D146" s="14">
        <v>9200000</v>
      </c>
      <c r="E146" s="15">
        <f t="shared" si="7"/>
        <v>0.19979487581304298</v>
      </c>
    </row>
    <row r="147" spans="1:5" ht="31.5" hidden="1" outlineLevel="3" x14ac:dyDescent="0.25">
      <c r="A147" s="9" t="s">
        <v>96</v>
      </c>
      <c r="B147" s="10" t="s">
        <v>22</v>
      </c>
      <c r="C147" s="13">
        <v>12076970.82</v>
      </c>
      <c r="D147" s="14">
        <v>3786863.59</v>
      </c>
      <c r="E147" s="15">
        <f t="shared" si="7"/>
        <v>0.31356071372870964</v>
      </c>
    </row>
    <row r="148" spans="1:5" ht="63" hidden="1" outlineLevel="4" x14ac:dyDescent="0.25">
      <c r="A148" s="9" t="s">
        <v>62</v>
      </c>
      <c r="B148" s="10" t="s">
        <v>22</v>
      </c>
      <c r="C148" s="13">
        <v>12076970.82</v>
      </c>
      <c r="D148" s="14">
        <v>3786863.59</v>
      </c>
      <c r="E148" s="15">
        <f t="shared" si="7"/>
        <v>0.31356071372870964</v>
      </c>
    </row>
    <row r="149" spans="1:5" hidden="1" outlineLevel="5" x14ac:dyDescent="0.25">
      <c r="A149" s="9" t="s">
        <v>50</v>
      </c>
      <c r="B149" s="10" t="s">
        <v>22</v>
      </c>
      <c r="C149" s="13">
        <v>12076970.82</v>
      </c>
      <c r="D149" s="14">
        <v>3786863.59</v>
      </c>
      <c r="E149" s="15">
        <f t="shared" si="7"/>
        <v>0.31356071372870964</v>
      </c>
    </row>
    <row r="150" spans="1:5" outlineLevel="2" collapsed="1" x14ac:dyDescent="0.25">
      <c r="A150" s="9" t="s">
        <v>140</v>
      </c>
      <c r="B150" s="10" t="s">
        <v>23</v>
      </c>
      <c r="C150" s="13">
        <v>128757440.95999999</v>
      </c>
      <c r="D150" s="14">
        <v>20640441.859999999</v>
      </c>
      <c r="E150" s="15">
        <f t="shared" si="7"/>
        <v>0.16030484689744801</v>
      </c>
    </row>
    <row r="151" spans="1:5" ht="47.25" hidden="1" outlineLevel="3" x14ac:dyDescent="0.25">
      <c r="A151" s="9" t="s">
        <v>97</v>
      </c>
      <c r="B151" s="10" t="s">
        <v>23</v>
      </c>
      <c r="C151" s="13">
        <v>34634902.68</v>
      </c>
      <c r="D151" s="14">
        <v>0</v>
      </c>
      <c r="E151" s="15">
        <f t="shared" si="7"/>
        <v>0</v>
      </c>
    </row>
    <row r="152" spans="1:5" ht="48" hidden="1" customHeight="1" outlineLevel="4" x14ac:dyDescent="0.25">
      <c r="A152" s="9" t="s">
        <v>62</v>
      </c>
      <c r="B152" s="10" t="s">
        <v>23</v>
      </c>
      <c r="C152" s="13">
        <v>34634902.68</v>
      </c>
      <c r="D152" s="14">
        <v>0</v>
      </c>
      <c r="E152" s="15">
        <f t="shared" si="7"/>
        <v>0</v>
      </c>
    </row>
    <row r="153" spans="1:5" hidden="1" outlineLevel="5" x14ac:dyDescent="0.25">
      <c r="A153" s="9" t="s">
        <v>50</v>
      </c>
      <c r="B153" s="10" t="s">
        <v>23</v>
      </c>
      <c r="C153" s="13">
        <v>34634902.68</v>
      </c>
      <c r="D153" s="14">
        <v>0</v>
      </c>
      <c r="E153" s="15">
        <f t="shared" si="7"/>
        <v>0</v>
      </c>
    </row>
    <row r="154" spans="1:5" ht="47.25" hidden="1" outlineLevel="3" x14ac:dyDescent="0.25">
      <c r="A154" s="9" t="s">
        <v>94</v>
      </c>
      <c r="B154" s="10" t="s">
        <v>23</v>
      </c>
      <c r="C154" s="13">
        <v>50000</v>
      </c>
      <c r="D154" s="14">
        <v>27725.279999999999</v>
      </c>
      <c r="E154" s="15">
        <f t="shared" si="7"/>
        <v>0.55450559999999993</v>
      </c>
    </row>
    <row r="155" spans="1:5" ht="46.5" hidden="1" customHeight="1" outlineLevel="4" x14ac:dyDescent="0.25">
      <c r="A155" s="9" t="s">
        <v>62</v>
      </c>
      <c r="B155" s="10" t="s">
        <v>23</v>
      </c>
      <c r="C155" s="13">
        <v>50000</v>
      </c>
      <c r="D155" s="14">
        <v>27725.279999999999</v>
      </c>
      <c r="E155" s="15">
        <f t="shared" si="7"/>
        <v>0.55450559999999993</v>
      </c>
    </row>
    <row r="156" spans="1:5" hidden="1" outlineLevel="5" x14ac:dyDescent="0.25">
      <c r="A156" s="9" t="s">
        <v>50</v>
      </c>
      <c r="B156" s="10" t="s">
        <v>23</v>
      </c>
      <c r="C156" s="13">
        <v>50000</v>
      </c>
      <c r="D156" s="14">
        <v>27725.279999999999</v>
      </c>
      <c r="E156" s="15">
        <f t="shared" si="7"/>
        <v>0.55450559999999993</v>
      </c>
    </row>
    <row r="157" spans="1:5" ht="129" hidden="1" customHeight="1" outlineLevel="3" x14ac:dyDescent="0.25">
      <c r="A157" s="9" t="s">
        <v>98</v>
      </c>
      <c r="B157" s="10" t="s">
        <v>23</v>
      </c>
      <c r="C157" s="13">
        <v>60097320</v>
      </c>
      <c r="D157" s="14">
        <v>11188325</v>
      </c>
      <c r="E157" s="15">
        <f t="shared" si="7"/>
        <v>0.18617011540614456</v>
      </c>
    </row>
    <row r="158" spans="1:5" ht="47.25" hidden="1" customHeight="1" outlineLevel="4" x14ac:dyDescent="0.25">
      <c r="A158" s="9" t="s">
        <v>62</v>
      </c>
      <c r="B158" s="10" t="s">
        <v>23</v>
      </c>
      <c r="C158" s="13">
        <v>60097320</v>
      </c>
      <c r="D158" s="14">
        <v>11188325</v>
      </c>
      <c r="E158" s="15">
        <f t="shared" si="7"/>
        <v>0.18617011540614456</v>
      </c>
    </row>
    <row r="159" spans="1:5" hidden="1" outlineLevel="5" x14ac:dyDescent="0.25">
      <c r="A159" s="9" t="s">
        <v>50</v>
      </c>
      <c r="B159" s="10" t="s">
        <v>23</v>
      </c>
      <c r="C159" s="13">
        <v>60097320</v>
      </c>
      <c r="D159" s="14">
        <v>11188325</v>
      </c>
      <c r="E159" s="15">
        <f t="shared" si="7"/>
        <v>0.18617011540614456</v>
      </c>
    </row>
    <row r="160" spans="1:5" ht="156.75" hidden="1" customHeight="1" outlineLevel="3" x14ac:dyDescent="0.25">
      <c r="A160" s="9" t="s">
        <v>99</v>
      </c>
      <c r="B160" s="10" t="s">
        <v>23</v>
      </c>
      <c r="C160" s="13">
        <v>16800</v>
      </c>
      <c r="D160" s="14">
        <v>4200</v>
      </c>
      <c r="E160" s="15">
        <f t="shared" si="7"/>
        <v>0.25</v>
      </c>
    </row>
    <row r="161" spans="1:5" ht="31.5" hidden="1" outlineLevel="4" x14ac:dyDescent="0.25">
      <c r="A161" s="9" t="s">
        <v>64</v>
      </c>
      <c r="B161" s="10" t="s">
        <v>23</v>
      </c>
      <c r="C161" s="13">
        <v>16800</v>
      </c>
      <c r="D161" s="14">
        <v>4200</v>
      </c>
      <c r="E161" s="15">
        <f t="shared" si="7"/>
        <v>0.25</v>
      </c>
    </row>
    <row r="162" spans="1:5" ht="47.25" hidden="1" outlineLevel="5" x14ac:dyDescent="0.25">
      <c r="A162" s="9" t="s">
        <v>54</v>
      </c>
      <c r="B162" s="10" t="s">
        <v>23</v>
      </c>
      <c r="C162" s="13">
        <v>16800</v>
      </c>
      <c r="D162" s="14">
        <v>4200</v>
      </c>
      <c r="E162" s="15">
        <f t="shared" si="7"/>
        <v>0.25</v>
      </c>
    </row>
    <row r="163" spans="1:5" ht="78" hidden="1" customHeight="1" outlineLevel="3" x14ac:dyDescent="0.25">
      <c r="A163" s="9" t="s">
        <v>100</v>
      </c>
      <c r="B163" s="10" t="s">
        <v>23</v>
      </c>
      <c r="C163" s="13">
        <v>4999680</v>
      </c>
      <c r="D163" s="14">
        <v>1191330</v>
      </c>
      <c r="E163" s="15">
        <f t="shared" si="7"/>
        <v>0.23828125</v>
      </c>
    </row>
    <row r="164" spans="1:5" ht="48.75" hidden="1" customHeight="1" outlineLevel="4" x14ac:dyDescent="0.25">
      <c r="A164" s="9" t="s">
        <v>62</v>
      </c>
      <c r="B164" s="10" t="s">
        <v>23</v>
      </c>
      <c r="C164" s="13">
        <v>4999680</v>
      </c>
      <c r="D164" s="14">
        <v>1191330</v>
      </c>
      <c r="E164" s="15">
        <f t="shared" si="7"/>
        <v>0.23828125</v>
      </c>
    </row>
    <row r="165" spans="1:5" hidden="1" outlineLevel="5" x14ac:dyDescent="0.25">
      <c r="A165" s="9" t="s">
        <v>50</v>
      </c>
      <c r="B165" s="10" t="s">
        <v>23</v>
      </c>
      <c r="C165" s="13">
        <v>4999680</v>
      </c>
      <c r="D165" s="14">
        <v>1191330</v>
      </c>
      <c r="E165" s="15">
        <f t="shared" si="7"/>
        <v>0.23828125</v>
      </c>
    </row>
    <row r="166" spans="1:5" hidden="1" outlineLevel="3" x14ac:dyDescent="0.25">
      <c r="A166" s="9" t="s">
        <v>101</v>
      </c>
      <c r="B166" s="10" t="s">
        <v>23</v>
      </c>
      <c r="C166" s="13">
        <v>22490681.899999999</v>
      </c>
      <c r="D166" s="14">
        <v>6711587.7800000003</v>
      </c>
      <c r="E166" s="15">
        <f t="shared" si="7"/>
        <v>0.29841637571691415</v>
      </c>
    </row>
    <row r="167" spans="1:5" ht="47.25" hidden="1" customHeight="1" outlineLevel="4" x14ac:dyDescent="0.25">
      <c r="A167" s="9" t="s">
        <v>62</v>
      </c>
      <c r="B167" s="10" t="s">
        <v>23</v>
      </c>
      <c r="C167" s="13">
        <v>22490681.899999999</v>
      </c>
      <c r="D167" s="14">
        <v>6711587.7800000003</v>
      </c>
      <c r="E167" s="15">
        <f t="shared" si="7"/>
        <v>0.29841637571691415</v>
      </c>
    </row>
    <row r="168" spans="1:5" hidden="1" outlineLevel="5" x14ac:dyDescent="0.25">
      <c r="A168" s="9" t="s">
        <v>50</v>
      </c>
      <c r="B168" s="10" t="s">
        <v>23</v>
      </c>
      <c r="C168" s="13">
        <v>22490681.899999999</v>
      </c>
      <c r="D168" s="14">
        <v>6711587.7800000003</v>
      </c>
      <c r="E168" s="15">
        <f t="shared" si="7"/>
        <v>0.29841637571691415</v>
      </c>
    </row>
    <row r="169" spans="1:5" ht="78.75" hidden="1" outlineLevel="3" x14ac:dyDescent="0.25">
      <c r="A169" s="9" t="s">
        <v>102</v>
      </c>
      <c r="B169" s="10" t="s">
        <v>23</v>
      </c>
      <c r="C169" s="13">
        <v>6223106.3799999999</v>
      </c>
      <c r="D169" s="14">
        <v>1517273.8</v>
      </c>
      <c r="E169" s="15">
        <f t="shared" si="7"/>
        <v>0.24381292996633622</v>
      </c>
    </row>
    <row r="170" spans="1:5" ht="47.25" hidden="1" customHeight="1" outlineLevel="4" x14ac:dyDescent="0.25">
      <c r="A170" s="9" t="s">
        <v>62</v>
      </c>
      <c r="B170" s="10" t="s">
        <v>23</v>
      </c>
      <c r="C170" s="13">
        <v>6223106.3799999999</v>
      </c>
      <c r="D170" s="14">
        <v>1517273.8</v>
      </c>
      <c r="E170" s="15">
        <f t="shared" si="7"/>
        <v>0.24381292996633622</v>
      </c>
    </row>
    <row r="171" spans="1:5" hidden="1" outlineLevel="5" x14ac:dyDescent="0.25">
      <c r="A171" s="9" t="s">
        <v>50</v>
      </c>
      <c r="B171" s="10" t="s">
        <v>23</v>
      </c>
      <c r="C171" s="13">
        <v>6223106.3799999999</v>
      </c>
      <c r="D171" s="14">
        <v>1517273.8</v>
      </c>
      <c r="E171" s="15">
        <f t="shared" si="7"/>
        <v>0.24381292996633622</v>
      </c>
    </row>
    <row r="172" spans="1:5" ht="78.75" hidden="1" outlineLevel="3" x14ac:dyDescent="0.25">
      <c r="A172" s="9" t="s">
        <v>103</v>
      </c>
      <c r="B172" s="10" t="s">
        <v>23</v>
      </c>
      <c r="C172" s="13">
        <v>78726.600000000006</v>
      </c>
      <c r="D172" s="14">
        <v>0</v>
      </c>
      <c r="E172" s="15">
        <f t="shared" si="7"/>
        <v>0</v>
      </c>
    </row>
    <row r="173" spans="1:5" ht="47.25" hidden="1" customHeight="1" outlineLevel="4" x14ac:dyDescent="0.25">
      <c r="A173" s="9" t="s">
        <v>62</v>
      </c>
      <c r="B173" s="10" t="s">
        <v>23</v>
      </c>
      <c r="C173" s="13">
        <v>78726.600000000006</v>
      </c>
      <c r="D173" s="14">
        <v>0</v>
      </c>
      <c r="E173" s="15">
        <f t="shared" si="7"/>
        <v>0</v>
      </c>
    </row>
    <row r="174" spans="1:5" hidden="1" outlineLevel="5" x14ac:dyDescent="0.25">
      <c r="A174" s="9" t="s">
        <v>50</v>
      </c>
      <c r="B174" s="10" t="s">
        <v>23</v>
      </c>
      <c r="C174" s="13">
        <v>78726.600000000006</v>
      </c>
      <c r="D174" s="14">
        <v>0</v>
      </c>
      <c r="E174" s="15">
        <f t="shared" si="7"/>
        <v>0</v>
      </c>
    </row>
    <row r="175" spans="1:5" ht="63" hidden="1" outlineLevel="3" x14ac:dyDescent="0.25">
      <c r="A175" s="9" t="s">
        <v>104</v>
      </c>
      <c r="B175" s="10" t="s">
        <v>23</v>
      </c>
      <c r="C175" s="13">
        <v>166223.4</v>
      </c>
      <c r="D175" s="14">
        <v>0</v>
      </c>
      <c r="E175" s="15">
        <f t="shared" si="7"/>
        <v>0</v>
      </c>
    </row>
    <row r="176" spans="1:5" ht="48" hidden="1" customHeight="1" outlineLevel="4" x14ac:dyDescent="0.25">
      <c r="A176" s="9" t="s">
        <v>62</v>
      </c>
      <c r="B176" s="10" t="s">
        <v>23</v>
      </c>
      <c r="C176" s="13">
        <v>166223.4</v>
      </c>
      <c r="D176" s="14">
        <v>0</v>
      </c>
      <c r="E176" s="15">
        <f t="shared" si="7"/>
        <v>0</v>
      </c>
    </row>
    <row r="177" spans="1:5" hidden="1" outlineLevel="5" x14ac:dyDescent="0.25">
      <c r="A177" s="9" t="s">
        <v>50</v>
      </c>
      <c r="B177" s="10" t="s">
        <v>23</v>
      </c>
      <c r="C177" s="13">
        <v>166223.4</v>
      </c>
      <c r="D177" s="14">
        <v>0</v>
      </c>
      <c r="E177" s="15">
        <f t="shared" si="7"/>
        <v>0</v>
      </c>
    </row>
    <row r="178" spans="1:5" outlineLevel="2" collapsed="1" x14ac:dyDescent="0.25">
      <c r="A178" s="9" t="s">
        <v>141</v>
      </c>
      <c r="B178" s="10" t="s">
        <v>24</v>
      </c>
      <c r="C178" s="13">
        <v>26189831</v>
      </c>
      <c r="D178" s="14">
        <v>5498725.1399999997</v>
      </c>
      <c r="E178" s="15">
        <f t="shared" si="7"/>
        <v>0.20995649571010977</v>
      </c>
    </row>
    <row r="179" spans="1:5" ht="78.75" hidden="1" outlineLevel="3" x14ac:dyDescent="0.25">
      <c r="A179" s="9" t="s">
        <v>105</v>
      </c>
      <c r="B179" s="10" t="s">
        <v>24</v>
      </c>
      <c r="C179" s="13">
        <v>0</v>
      </c>
      <c r="D179" s="14">
        <v>0</v>
      </c>
      <c r="E179" s="15" t="str">
        <f t="shared" si="7"/>
        <v>-</v>
      </c>
    </row>
    <row r="180" spans="1:5" ht="47.25" hidden="1" customHeight="1" outlineLevel="4" x14ac:dyDescent="0.25">
      <c r="A180" s="9" t="s">
        <v>62</v>
      </c>
      <c r="B180" s="10" t="s">
        <v>24</v>
      </c>
      <c r="C180" s="13">
        <v>0</v>
      </c>
      <c r="D180" s="14">
        <v>0</v>
      </c>
      <c r="E180" s="15" t="str">
        <f t="shared" si="7"/>
        <v>-</v>
      </c>
    </row>
    <row r="181" spans="1:5" hidden="1" outlineLevel="5" x14ac:dyDescent="0.25">
      <c r="A181" s="9" t="s">
        <v>50</v>
      </c>
      <c r="B181" s="10" t="s">
        <v>24</v>
      </c>
      <c r="C181" s="13">
        <v>0</v>
      </c>
      <c r="D181" s="14">
        <v>0</v>
      </c>
      <c r="E181" s="15" t="str">
        <f t="shared" si="7"/>
        <v>-</v>
      </c>
    </row>
    <row r="182" spans="1:5" ht="47.25" hidden="1" outlineLevel="3" collapsed="1" x14ac:dyDescent="0.25">
      <c r="A182" s="9" t="s">
        <v>94</v>
      </c>
      <c r="B182" s="10" t="s">
        <v>24</v>
      </c>
      <c r="C182" s="13">
        <v>10000</v>
      </c>
      <c r="D182" s="14">
        <v>5200</v>
      </c>
      <c r="E182" s="15">
        <f t="shared" si="7"/>
        <v>0.52</v>
      </c>
    </row>
    <row r="183" spans="1:5" ht="46.5" hidden="1" customHeight="1" outlineLevel="4" x14ac:dyDescent="0.25">
      <c r="A183" s="9" t="s">
        <v>62</v>
      </c>
      <c r="B183" s="10" t="s">
        <v>24</v>
      </c>
      <c r="C183" s="13">
        <v>10000</v>
      </c>
      <c r="D183" s="14">
        <v>5200</v>
      </c>
      <c r="E183" s="15">
        <f t="shared" si="7"/>
        <v>0.52</v>
      </c>
    </row>
    <row r="184" spans="1:5" hidden="1" outlineLevel="5" x14ac:dyDescent="0.25">
      <c r="A184" s="9" t="s">
        <v>50</v>
      </c>
      <c r="B184" s="10" t="s">
        <v>24</v>
      </c>
      <c r="C184" s="13">
        <v>10000</v>
      </c>
      <c r="D184" s="14">
        <v>5200</v>
      </c>
      <c r="E184" s="15">
        <f t="shared" si="7"/>
        <v>0.52</v>
      </c>
    </row>
    <row r="185" spans="1:5" ht="31.5" hidden="1" outlineLevel="3" x14ac:dyDescent="0.25">
      <c r="A185" s="9" t="s">
        <v>106</v>
      </c>
      <c r="B185" s="10" t="s">
        <v>24</v>
      </c>
      <c r="C185" s="13">
        <v>26179831</v>
      </c>
      <c r="D185" s="14">
        <v>5493525.1399999997</v>
      </c>
      <c r="E185" s="15">
        <f t="shared" si="7"/>
        <v>0.20983806732747814</v>
      </c>
    </row>
    <row r="186" spans="1:5" ht="48.75" hidden="1" customHeight="1" outlineLevel="4" x14ac:dyDescent="0.25">
      <c r="A186" s="9" t="s">
        <v>62</v>
      </c>
      <c r="B186" s="10" t="s">
        <v>24</v>
      </c>
      <c r="C186" s="13">
        <v>26179831</v>
      </c>
      <c r="D186" s="14">
        <v>5493525.1399999997</v>
      </c>
      <c r="E186" s="15">
        <f t="shared" si="7"/>
        <v>0.20983806732747814</v>
      </c>
    </row>
    <row r="187" spans="1:5" hidden="1" outlineLevel="5" x14ac:dyDescent="0.25">
      <c r="A187" s="9" t="s">
        <v>50</v>
      </c>
      <c r="B187" s="10" t="s">
        <v>24</v>
      </c>
      <c r="C187" s="13">
        <v>26179831</v>
      </c>
      <c r="D187" s="14">
        <v>5493525.1399999997</v>
      </c>
      <c r="E187" s="15">
        <f t="shared" si="7"/>
        <v>0.20983806732747814</v>
      </c>
    </row>
    <row r="188" spans="1:5" outlineLevel="2" collapsed="1" x14ac:dyDescent="0.25">
      <c r="A188" s="9" t="s">
        <v>142</v>
      </c>
      <c r="B188" s="10" t="s">
        <v>25</v>
      </c>
      <c r="C188" s="13">
        <v>415000</v>
      </c>
      <c r="D188" s="14">
        <v>0</v>
      </c>
      <c r="E188" s="15">
        <f t="shared" si="7"/>
        <v>0</v>
      </c>
    </row>
    <row r="189" spans="1:5" ht="31.5" hidden="1" customHeight="1" outlineLevel="3" x14ac:dyDescent="0.25">
      <c r="A189" s="9" t="s">
        <v>107</v>
      </c>
      <c r="B189" s="10" t="s">
        <v>25</v>
      </c>
      <c r="C189" s="13">
        <v>10000</v>
      </c>
      <c r="D189" s="14">
        <v>0</v>
      </c>
      <c r="E189" s="15">
        <f t="shared" si="7"/>
        <v>0</v>
      </c>
    </row>
    <row r="190" spans="1:5" ht="47.25" hidden="1" outlineLevel="4" x14ac:dyDescent="0.25">
      <c r="A190" s="9" t="s">
        <v>60</v>
      </c>
      <c r="B190" s="10" t="s">
        <v>25</v>
      </c>
      <c r="C190" s="13">
        <v>10000</v>
      </c>
      <c r="D190" s="14">
        <v>0</v>
      </c>
      <c r="E190" s="15">
        <f t="shared" si="7"/>
        <v>0</v>
      </c>
    </row>
    <row r="191" spans="1:5" ht="47.25" hidden="1" outlineLevel="5" x14ac:dyDescent="0.25">
      <c r="A191" s="9" t="s">
        <v>48</v>
      </c>
      <c r="B191" s="10" t="s">
        <v>25</v>
      </c>
      <c r="C191" s="13">
        <v>10000</v>
      </c>
      <c r="D191" s="14">
        <v>0</v>
      </c>
      <c r="E191" s="15">
        <f t="shared" si="7"/>
        <v>0</v>
      </c>
    </row>
    <row r="192" spans="1:5" ht="31.5" hidden="1" outlineLevel="3" x14ac:dyDescent="0.25">
      <c r="A192" s="9" t="s">
        <v>108</v>
      </c>
      <c r="B192" s="10" t="s">
        <v>25</v>
      </c>
      <c r="C192" s="13">
        <v>405000</v>
      </c>
      <c r="D192" s="14">
        <v>0</v>
      </c>
      <c r="E192" s="15">
        <f t="shared" si="7"/>
        <v>0</v>
      </c>
    </row>
    <row r="193" spans="1:5" ht="47.25" hidden="1" customHeight="1" outlineLevel="4" x14ac:dyDescent="0.25">
      <c r="A193" s="9" t="s">
        <v>62</v>
      </c>
      <c r="B193" s="10" t="s">
        <v>25</v>
      </c>
      <c r="C193" s="13">
        <v>405000</v>
      </c>
      <c r="D193" s="14">
        <v>0</v>
      </c>
      <c r="E193" s="15">
        <f t="shared" si="7"/>
        <v>0</v>
      </c>
    </row>
    <row r="194" spans="1:5" hidden="1" outlineLevel="5" x14ac:dyDescent="0.25">
      <c r="A194" s="9" t="s">
        <v>50</v>
      </c>
      <c r="B194" s="10" t="s">
        <v>25</v>
      </c>
      <c r="C194" s="13">
        <v>405000</v>
      </c>
      <c r="D194" s="14">
        <v>0</v>
      </c>
      <c r="E194" s="15">
        <f t="shared" si="7"/>
        <v>0</v>
      </c>
    </row>
    <row r="195" spans="1:5" ht="16.5" customHeight="1" outlineLevel="2" collapsed="1" x14ac:dyDescent="0.25">
      <c r="A195" s="9" t="s">
        <v>143</v>
      </c>
      <c r="B195" s="10" t="s">
        <v>26</v>
      </c>
      <c r="C195" s="13">
        <v>8501726</v>
      </c>
      <c r="D195" s="14">
        <v>1623093.8</v>
      </c>
      <c r="E195" s="15">
        <f t="shared" si="7"/>
        <v>0.19091344510514688</v>
      </c>
    </row>
    <row r="196" spans="1:5" ht="63" hidden="1" outlineLevel="3" x14ac:dyDescent="0.25">
      <c r="A196" s="9" t="s">
        <v>109</v>
      </c>
      <c r="B196" s="10" t="s">
        <v>26</v>
      </c>
      <c r="C196" s="13">
        <v>8501726</v>
      </c>
      <c r="D196" s="14">
        <v>1623093.8</v>
      </c>
      <c r="E196" s="15">
        <f t="shared" si="7"/>
        <v>0.19091344510514688</v>
      </c>
    </row>
    <row r="197" spans="1:5" ht="110.25" hidden="1" outlineLevel="4" x14ac:dyDescent="0.25">
      <c r="A197" s="9" t="s">
        <v>59</v>
      </c>
      <c r="B197" s="10" t="s">
        <v>26</v>
      </c>
      <c r="C197" s="13">
        <v>7982568</v>
      </c>
      <c r="D197" s="14">
        <v>1375444.82</v>
      </c>
      <c r="E197" s="15">
        <f t="shared" si="7"/>
        <v>0.17230605739907259</v>
      </c>
    </row>
    <row r="198" spans="1:5" ht="31.5" hidden="1" outlineLevel="5" x14ac:dyDescent="0.25">
      <c r="A198" s="9" t="s">
        <v>51</v>
      </c>
      <c r="B198" s="10" t="s">
        <v>26</v>
      </c>
      <c r="C198" s="13">
        <v>7982568</v>
      </c>
      <c r="D198" s="14">
        <v>1375444.82</v>
      </c>
      <c r="E198" s="15">
        <f t="shared" si="7"/>
        <v>0.17230605739907259</v>
      </c>
    </row>
    <row r="199" spans="1:5" ht="47.25" hidden="1" outlineLevel="4" x14ac:dyDescent="0.25">
      <c r="A199" s="9" t="s">
        <v>60</v>
      </c>
      <c r="B199" s="10" t="s">
        <v>26</v>
      </c>
      <c r="C199" s="13">
        <v>510158</v>
      </c>
      <c r="D199" s="14">
        <v>246778.98</v>
      </c>
      <c r="E199" s="15">
        <f t="shared" ref="E199:E262" si="9">IFERROR(D199/C199,"-")</f>
        <v>0.48373049133797769</v>
      </c>
    </row>
    <row r="200" spans="1:5" ht="47.25" hidden="1" outlineLevel="5" x14ac:dyDescent="0.25">
      <c r="A200" s="9" t="s">
        <v>48</v>
      </c>
      <c r="B200" s="10" t="s">
        <v>26</v>
      </c>
      <c r="C200" s="13">
        <v>510158</v>
      </c>
      <c r="D200" s="14">
        <v>246778.98</v>
      </c>
      <c r="E200" s="15">
        <f t="shared" si="9"/>
        <v>0.48373049133797769</v>
      </c>
    </row>
    <row r="201" spans="1:5" hidden="1" outlineLevel="4" x14ac:dyDescent="0.25">
      <c r="A201" s="9" t="s">
        <v>61</v>
      </c>
      <c r="B201" s="10" t="s">
        <v>26</v>
      </c>
      <c r="C201" s="13">
        <v>9000</v>
      </c>
      <c r="D201" s="14">
        <v>870</v>
      </c>
      <c r="E201" s="15">
        <f t="shared" si="9"/>
        <v>9.6666666666666665E-2</v>
      </c>
    </row>
    <row r="202" spans="1:5" ht="31.5" hidden="1" outlineLevel="5" x14ac:dyDescent="0.25">
      <c r="A202" s="9" t="s">
        <v>49</v>
      </c>
      <c r="B202" s="10" t="s">
        <v>26</v>
      </c>
      <c r="C202" s="13">
        <v>9000</v>
      </c>
      <c r="D202" s="14">
        <v>870</v>
      </c>
      <c r="E202" s="15">
        <f t="shared" si="9"/>
        <v>9.6666666666666665E-2</v>
      </c>
    </row>
    <row r="203" spans="1:5" outlineLevel="1" collapsed="1" x14ac:dyDescent="0.25">
      <c r="A203" s="9" t="s">
        <v>162</v>
      </c>
      <c r="B203" s="10" t="s">
        <v>27</v>
      </c>
      <c r="C203" s="13">
        <f>C204+C217</f>
        <v>14855470</v>
      </c>
      <c r="D203" s="13">
        <f t="shared" ref="D203:E203" si="10">D204+D217</f>
        <v>2837640.96</v>
      </c>
      <c r="E203" s="15">
        <f t="shared" si="9"/>
        <v>0.19101657234675173</v>
      </c>
    </row>
    <row r="204" spans="1:5" outlineLevel="2" x14ac:dyDescent="0.25">
      <c r="A204" s="9" t="s">
        <v>144</v>
      </c>
      <c r="B204" s="10" t="s">
        <v>28</v>
      </c>
      <c r="C204" s="13">
        <v>12794082</v>
      </c>
      <c r="D204" s="14">
        <v>2423341.65</v>
      </c>
      <c r="E204" s="15">
        <f t="shared" si="9"/>
        <v>0.18941113946276097</v>
      </c>
    </row>
    <row r="205" spans="1:5" hidden="1" outlineLevel="3" x14ac:dyDescent="0.25">
      <c r="A205" s="9" t="s">
        <v>110</v>
      </c>
      <c r="B205" s="10" t="s">
        <v>28</v>
      </c>
      <c r="C205" s="13">
        <v>2154010</v>
      </c>
      <c r="D205" s="14">
        <v>475134.65</v>
      </c>
      <c r="E205" s="15">
        <f t="shared" si="9"/>
        <v>0.22058145041109373</v>
      </c>
    </row>
    <row r="206" spans="1:5" ht="46.5" hidden="1" customHeight="1" outlineLevel="4" x14ac:dyDescent="0.25">
      <c r="A206" s="9" t="s">
        <v>62</v>
      </c>
      <c r="B206" s="10" t="s">
        <v>28</v>
      </c>
      <c r="C206" s="13">
        <v>2154010</v>
      </c>
      <c r="D206" s="14">
        <v>475134.65</v>
      </c>
      <c r="E206" s="15">
        <f t="shared" si="9"/>
        <v>0.22058145041109373</v>
      </c>
    </row>
    <row r="207" spans="1:5" hidden="1" outlineLevel="5" x14ac:dyDescent="0.25">
      <c r="A207" s="9" t="s">
        <v>50</v>
      </c>
      <c r="B207" s="10" t="s">
        <v>28</v>
      </c>
      <c r="C207" s="13">
        <v>2154010</v>
      </c>
      <c r="D207" s="14">
        <v>475134.65</v>
      </c>
      <c r="E207" s="15">
        <f t="shared" si="9"/>
        <v>0.22058145041109373</v>
      </c>
    </row>
    <row r="208" spans="1:5" ht="31.5" hidden="1" outlineLevel="3" x14ac:dyDescent="0.25">
      <c r="A208" s="9" t="s">
        <v>111</v>
      </c>
      <c r="B208" s="10" t="s">
        <v>28</v>
      </c>
      <c r="C208" s="13">
        <v>8713731</v>
      </c>
      <c r="D208" s="14">
        <v>1948207</v>
      </c>
      <c r="E208" s="15">
        <f t="shared" si="9"/>
        <v>0.22357896978917527</v>
      </c>
    </row>
    <row r="209" spans="1:5" ht="47.25" hidden="1" customHeight="1" outlineLevel="4" x14ac:dyDescent="0.25">
      <c r="A209" s="9" t="s">
        <v>62</v>
      </c>
      <c r="B209" s="10" t="s">
        <v>28</v>
      </c>
      <c r="C209" s="13">
        <v>8713731</v>
      </c>
      <c r="D209" s="14">
        <v>1948207</v>
      </c>
      <c r="E209" s="15">
        <f t="shared" si="9"/>
        <v>0.22357896978917527</v>
      </c>
    </row>
    <row r="210" spans="1:5" hidden="1" outlineLevel="5" x14ac:dyDescent="0.25">
      <c r="A210" s="9" t="s">
        <v>55</v>
      </c>
      <c r="B210" s="10" t="s">
        <v>28</v>
      </c>
      <c r="C210" s="13">
        <v>8713731</v>
      </c>
      <c r="D210" s="14">
        <v>1948207</v>
      </c>
      <c r="E210" s="15">
        <f t="shared" si="9"/>
        <v>0.22357896978917527</v>
      </c>
    </row>
    <row r="211" spans="1:5" ht="63" hidden="1" outlineLevel="3" x14ac:dyDescent="0.25">
      <c r="A211" s="9" t="s">
        <v>112</v>
      </c>
      <c r="B211" s="10" t="s">
        <v>28</v>
      </c>
      <c r="C211" s="13">
        <v>1879866</v>
      </c>
      <c r="D211" s="14">
        <v>0</v>
      </c>
      <c r="E211" s="15">
        <f t="shared" si="9"/>
        <v>0</v>
      </c>
    </row>
    <row r="212" spans="1:5" ht="49.5" hidden="1" customHeight="1" outlineLevel="4" x14ac:dyDescent="0.25">
      <c r="A212" s="9" t="s">
        <v>62</v>
      </c>
      <c r="B212" s="10" t="s">
        <v>28</v>
      </c>
      <c r="C212" s="13">
        <v>1879866</v>
      </c>
      <c r="D212" s="14">
        <v>0</v>
      </c>
      <c r="E212" s="15">
        <f t="shared" si="9"/>
        <v>0</v>
      </c>
    </row>
    <row r="213" spans="1:5" hidden="1" outlineLevel="5" x14ac:dyDescent="0.25">
      <c r="A213" s="9" t="s">
        <v>55</v>
      </c>
      <c r="B213" s="10" t="s">
        <v>28</v>
      </c>
      <c r="C213" s="13">
        <v>1879866</v>
      </c>
      <c r="D213" s="14">
        <v>0</v>
      </c>
      <c r="E213" s="15">
        <f t="shared" si="9"/>
        <v>0</v>
      </c>
    </row>
    <row r="214" spans="1:5" ht="31.5" hidden="1" outlineLevel="3" x14ac:dyDescent="0.25">
      <c r="A214" s="9" t="s">
        <v>113</v>
      </c>
      <c r="B214" s="10" t="s">
        <v>28</v>
      </c>
      <c r="C214" s="13">
        <v>46475</v>
      </c>
      <c r="D214" s="14">
        <v>0</v>
      </c>
      <c r="E214" s="15">
        <f t="shared" si="9"/>
        <v>0</v>
      </c>
    </row>
    <row r="215" spans="1:5" ht="47.25" hidden="1" customHeight="1" outlineLevel="4" x14ac:dyDescent="0.25">
      <c r="A215" s="9" t="s">
        <v>62</v>
      </c>
      <c r="B215" s="10" t="s">
        <v>28</v>
      </c>
      <c r="C215" s="13">
        <v>46475</v>
      </c>
      <c r="D215" s="14">
        <v>0</v>
      </c>
      <c r="E215" s="15">
        <f t="shared" si="9"/>
        <v>0</v>
      </c>
    </row>
    <row r="216" spans="1:5" hidden="1" outlineLevel="5" x14ac:dyDescent="0.25">
      <c r="A216" s="9" t="s">
        <v>50</v>
      </c>
      <c r="B216" s="10" t="s">
        <v>28</v>
      </c>
      <c r="C216" s="13">
        <v>46475</v>
      </c>
      <c r="D216" s="14">
        <v>0</v>
      </c>
      <c r="E216" s="15">
        <f t="shared" si="9"/>
        <v>0</v>
      </c>
    </row>
    <row r="217" spans="1:5" ht="31.5" outlineLevel="2" collapsed="1" x14ac:dyDescent="0.25">
      <c r="A217" s="9" t="s">
        <v>145</v>
      </c>
      <c r="B217" s="10" t="s">
        <v>29</v>
      </c>
      <c r="C217" s="13">
        <v>2061388</v>
      </c>
      <c r="D217" s="14">
        <v>414299.31</v>
      </c>
      <c r="E217" s="15">
        <f t="shared" si="9"/>
        <v>0.2009807518041242</v>
      </c>
    </row>
    <row r="218" spans="1:5" ht="63" hidden="1" outlineLevel="3" x14ac:dyDescent="0.25">
      <c r="A218" s="9" t="s">
        <v>109</v>
      </c>
      <c r="B218" s="10" t="s">
        <v>29</v>
      </c>
      <c r="C218" s="13">
        <v>2061388</v>
      </c>
      <c r="D218" s="14">
        <v>414299.31</v>
      </c>
      <c r="E218" s="15">
        <f t="shared" si="9"/>
        <v>0.2009807518041242</v>
      </c>
    </row>
    <row r="219" spans="1:5" ht="110.25" hidden="1" outlineLevel="4" x14ac:dyDescent="0.25">
      <c r="A219" s="9" t="s">
        <v>59</v>
      </c>
      <c r="B219" s="10" t="s">
        <v>29</v>
      </c>
      <c r="C219" s="13">
        <v>2061388</v>
      </c>
      <c r="D219" s="14">
        <v>414299.31</v>
      </c>
      <c r="E219" s="15">
        <f t="shared" si="9"/>
        <v>0.2009807518041242</v>
      </c>
    </row>
    <row r="220" spans="1:5" ht="31.5" hidden="1" outlineLevel="5" x14ac:dyDescent="0.25">
      <c r="A220" s="9" t="s">
        <v>51</v>
      </c>
      <c r="B220" s="10" t="s">
        <v>29</v>
      </c>
      <c r="C220" s="13">
        <v>2061388</v>
      </c>
      <c r="D220" s="14">
        <v>414299.31</v>
      </c>
      <c r="E220" s="15">
        <f t="shared" si="9"/>
        <v>0.2009807518041242</v>
      </c>
    </row>
    <row r="221" spans="1:5" outlineLevel="1" collapsed="1" x14ac:dyDescent="0.25">
      <c r="A221" s="9" t="s">
        <v>163</v>
      </c>
      <c r="B221" s="10" t="s">
        <v>30</v>
      </c>
      <c r="C221" s="13">
        <f>C222+C226+C243</f>
        <v>12241140.4</v>
      </c>
      <c r="D221" s="13">
        <f t="shared" ref="D221:E221" si="11">D222+D226+D243</f>
        <v>1286737.8</v>
      </c>
      <c r="E221" s="15">
        <f t="shared" si="9"/>
        <v>0.10511584361862233</v>
      </c>
    </row>
    <row r="222" spans="1:5" outlineLevel="2" x14ac:dyDescent="0.25">
      <c r="A222" s="9" t="s">
        <v>146</v>
      </c>
      <c r="B222" s="10" t="s">
        <v>31</v>
      </c>
      <c r="C222" s="13">
        <v>795148</v>
      </c>
      <c r="D222" s="14">
        <v>132524.54</v>
      </c>
      <c r="E222" s="15">
        <f t="shared" si="9"/>
        <v>0.16666650736718197</v>
      </c>
    </row>
    <row r="223" spans="1:5" ht="31.5" hidden="1" outlineLevel="3" x14ac:dyDescent="0.25">
      <c r="A223" s="9" t="s">
        <v>114</v>
      </c>
      <c r="B223" s="10" t="s">
        <v>31</v>
      </c>
      <c r="C223" s="13">
        <v>795148</v>
      </c>
      <c r="D223" s="14">
        <v>132524.54</v>
      </c>
      <c r="E223" s="15">
        <f t="shared" si="9"/>
        <v>0.16666650736718197</v>
      </c>
    </row>
    <row r="224" spans="1:5" ht="31.5" hidden="1" outlineLevel="4" x14ac:dyDescent="0.25">
      <c r="A224" s="9" t="s">
        <v>64</v>
      </c>
      <c r="B224" s="10" t="s">
        <v>31</v>
      </c>
      <c r="C224" s="13">
        <v>795148</v>
      </c>
      <c r="D224" s="14">
        <v>132524.54</v>
      </c>
      <c r="E224" s="15">
        <f t="shared" si="9"/>
        <v>0.16666650736718197</v>
      </c>
    </row>
    <row r="225" spans="1:5" ht="31.5" hidden="1" outlineLevel="5" x14ac:dyDescent="0.25">
      <c r="A225" s="9" t="s">
        <v>56</v>
      </c>
      <c r="B225" s="10" t="s">
        <v>31</v>
      </c>
      <c r="C225" s="13">
        <v>795148</v>
      </c>
      <c r="D225" s="14">
        <v>132524.54</v>
      </c>
      <c r="E225" s="15">
        <f t="shared" si="9"/>
        <v>0.16666650736718197</v>
      </c>
    </row>
    <row r="226" spans="1:5" outlineLevel="2" collapsed="1" x14ac:dyDescent="0.25">
      <c r="A226" s="9" t="s">
        <v>147</v>
      </c>
      <c r="B226" s="10" t="s">
        <v>32</v>
      </c>
      <c r="C226" s="13">
        <v>11423992.4</v>
      </c>
      <c r="D226" s="14">
        <v>1140213.26</v>
      </c>
      <c r="E226" s="15">
        <f t="shared" si="9"/>
        <v>9.9808650082785416E-2</v>
      </c>
    </row>
    <row r="227" spans="1:5" ht="78.75" hidden="1" outlineLevel="3" x14ac:dyDescent="0.25">
      <c r="A227" s="9" t="s">
        <v>115</v>
      </c>
      <c r="B227" s="10" t="s">
        <v>32</v>
      </c>
      <c r="C227" s="13">
        <v>1274804</v>
      </c>
      <c r="D227" s="14">
        <v>361571.7</v>
      </c>
      <c r="E227" s="15">
        <f t="shared" si="9"/>
        <v>0.28362924810402229</v>
      </c>
    </row>
    <row r="228" spans="1:5" ht="31.5" hidden="1" outlineLevel="4" x14ac:dyDescent="0.25">
      <c r="A228" s="9" t="s">
        <v>64</v>
      </c>
      <c r="B228" s="10" t="s">
        <v>32</v>
      </c>
      <c r="C228" s="13">
        <v>1274804</v>
      </c>
      <c r="D228" s="14">
        <v>361571.7</v>
      </c>
      <c r="E228" s="15">
        <f t="shared" si="9"/>
        <v>0.28362924810402229</v>
      </c>
    </row>
    <row r="229" spans="1:5" ht="47.25" hidden="1" outlineLevel="5" x14ac:dyDescent="0.25">
      <c r="A229" s="9" t="s">
        <v>54</v>
      </c>
      <c r="B229" s="10" t="s">
        <v>32</v>
      </c>
      <c r="C229" s="13">
        <v>1274804</v>
      </c>
      <c r="D229" s="14">
        <v>361571.7</v>
      </c>
      <c r="E229" s="15">
        <f t="shared" si="9"/>
        <v>0.28362924810402229</v>
      </c>
    </row>
    <row r="230" spans="1:5" ht="63" hidden="1" outlineLevel="3" x14ac:dyDescent="0.25">
      <c r="A230" s="9" t="s">
        <v>116</v>
      </c>
      <c r="B230" s="10" t="s">
        <v>32</v>
      </c>
      <c r="C230" s="13">
        <v>51200</v>
      </c>
      <c r="D230" s="14">
        <v>4200</v>
      </c>
      <c r="E230" s="15">
        <f t="shared" si="9"/>
        <v>8.203125E-2</v>
      </c>
    </row>
    <row r="231" spans="1:5" ht="31.5" hidden="1" outlineLevel="4" x14ac:dyDescent="0.25">
      <c r="A231" s="9" t="s">
        <v>64</v>
      </c>
      <c r="B231" s="10" t="s">
        <v>32</v>
      </c>
      <c r="C231" s="13">
        <v>51200</v>
      </c>
      <c r="D231" s="14">
        <v>4200</v>
      </c>
      <c r="E231" s="15">
        <f t="shared" si="9"/>
        <v>8.203125E-2</v>
      </c>
    </row>
    <row r="232" spans="1:5" ht="31.5" hidden="1" outlineLevel="5" x14ac:dyDescent="0.25">
      <c r="A232" s="9" t="s">
        <v>56</v>
      </c>
      <c r="B232" s="10" t="s">
        <v>32</v>
      </c>
      <c r="C232" s="13">
        <v>51200</v>
      </c>
      <c r="D232" s="14">
        <v>4200</v>
      </c>
      <c r="E232" s="15">
        <f t="shared" si="9"/>
        <v>8.203125E-2</v>
      </c>
    </row>
    <row r="233" spans="1:5" ht="267.75" hidden="1" customHeight="1" outlineLevel="3" x14ac:dyDescent="0.25">
      <c r="A233" s="9" t="s">
        <v>117</v>
      </c>
      <c r="B233" s="10" t="s">
        <v>32</v>
      </c>
      <c r="C233" s="13">
        <v>3992530</v>
      </c>
      <c r="D233" s="14">
        <v>774441.56</v>
      </c>
      <c r="E233" s="15">
        <f t="shared" si="9"/>
        <v>0.19397263389379668</v>
      </c>
    </row>
    <row r="234" spans="1:5" ht="31.5" hidden="1" outlineLevel="4" x14ac:dyDescent="0.25">
      <c r="A234" s="9" t="s">
        <v>64</v>
      </c>
      <c r="B234" s="10" t="s">
        <v>32</v>
      </c>
      <c r="C234" s="13">
        <v>3992530</v>
      </c>
      <c r="D234" s="14">
        <v>774441.56</v>
      </c>
      <c r="E234" s="15">
        <f t="shared" si="9"/>
        <v>0.19397263389379668</v>
      </c>
    </row>
    <row r="235" spans="1:5" ht="31.5" hidden="1" outlineLevel="5" x14ac:dyDescent="0.25">
      <c r="A235" s="9" t="s">
        <v>56</v>
      </c>
      <c r="B235" s="10" t="s">
        <v>32</v>
      </c>
      <c r="C235" s="13">
        <v>2965290</v>
      </c>
      <c r="D235" s="14">
        <v>623159.75</v>
      </c>
      <c r="E235" s="15">
        <f t="shared" si="9"/>
        <v>0.21015136799436143</v>
      </c>
    </row>
    <row r="236" spans="1:5" ht="47.25" hidden="1" outlineLevel="5" x14ac:dyDescent="0.25">
      <c r="A236" s="9" t="s">
        <v>54</v>
      </c>
      <c r="B236" s="10" t="s">
        <v>32</v>
      </c>
      <c r="C236" s="13">
        <v>1027240</v>
      </c>
      <c r="D236" s="14">
        <v>151281.81</v>
      </c>
      <c r="E236" s="15">
        <f t="shared" si="9"/>
        <v>0.14727017055410616</v>
      </c>
    </row>
    <row r="237" spans="1:5" ht="94.5" hidden="1" outlineLevel="3" x14ac:dyDescent="0.25">
      <c r="A237" s="9" t="s">
        <v>118</v>
      </c>
      <c r="B237" s="10" t="s">
        <v>32</v>
      </c>
      <c r="C237" s="13">
        <v>5641350</v>
      </c>
      <c r="D237" s="14">
        <v>0</v>
      </c>
      <c r="E237" s="15">
        <f t="shared" si="9"/>
        <v>0</v>
      </c>
    </row>
    <row r="238" spans="1:5" ht="47.25" hidden="1" outlineLevel="4" x14ac:dyDescent="0.25">
      <c r="A238" s="9" t="s">
        <v>63</v>
      </c>
      <c r="B238" s="10" t="s">
        <v>32</v>
      </c>
      <c r="C238" s="13">
        <v>5641350</v>
      </c>
      <c r="D238" s="14">
        <v>0</v>
      </c>
      <c r="E238" s="15">
        <f t="shared" si="9"/>
        <v>0</v>
      </c>
    </row>
    <row r="239" spans="1:5" hidden="1" outlineLevel="5" x14ac:dyDescent="0.25">
      <c r="A239" s="9" t="s">
        <v>53</v>
      </c>
      <c r="B239" s="10" t="s">
        <v>32</v>
      </c>
      <c r="C239" s="13">
        <v>5641350</v>
      </c>
      <c r="D239" s="14">
        <v>0</v>
      </c>
      <c r="E239" s="15">
        <f t="shared" si="9"/>
        <v>0</v>
      </c>
    </row>
    <row r="240" spans="1:5" ht="31.5" hidden="1" outlineLevel="3" x14ac:dyDescent="0.25">
      <c r="A240" s="9" t="s">
        <v>119</v>
      </c>
      <c r="B240" s="10" t="s">
        <v>32</v>
      </c>
      <c r="C240" s="13">
        <v>464108.4</v>
      </c>
      <c r="D240" s="14">
        <v>0</v>
      </c>
      <c r="E240" s="15">
        <f t="shared" si="9"/>
        <v>0</v>
      </c>
    </row>
    <row r="241" spans="1:5" ht="31.5" hidden="1" outlineLevel="4" x14ac:dyDescent="0.25">
      <c r="A241" s="9" t="s">
        <v>64</v>
      </c>
      <c r="B241" s="10" t="s">
        <v>32</v>
      </c>
      <c r="C241" s="13">
        <v>464108.4</v>
      </c>
      <c r="D241" s="14">
        <v>0</v>
      </c>
      <c r="E241" s="15">
        <f t="shared" si="9"/>
        <v>0</v>
      </c>
    </row>
    <row r="242" spans="1:5" ht="47.25" hidden="1" outlineLevel="5" x14ac:dyDescent="0.25">
      <c r="A242" s="9" t="s">
        <v>54</v>
      </c>
      <c r="B242" s="10" t="s">
        <v>32</v>
      </c>
      <c r="C242" s="13">
        <v>464108.4</v>
      </c>
      <c r="D242" s="14">
        <v>0</v>
      </c>
      <c r="E242" s="15">
        <f t="shared" si="9"/>
        <v>0</v>
      </c>
    </row>
    <row r="243" spans="1:5" ht="31.5" outlineLevel="2" collapsed="1" x14ac:dyDescent="0.25">
      <c r="A243" s="9" t="s">
        <v>148</v>
      </c>
      <c r="B243" s="10" t="s">
        <v>33</v>
      </c>
      <c r="C243" s="13">
        <v>22000</v>
      </c>
      <c r="D243" s="14">
        <v>14000</v>
      </c>
      <c r="E243" s="15">
        <f t="shared" si="9"/>
        <v>0.63636363636363635</v>
      </c>
    </row>
    <row r="244" spans="1:5" ht="220.5" hidden="1" customHeight="1" outlineLevel="3" x14ac:dyDescent="0.25">
      <c r="A244" s="9" t="s">
        <v>120</v>
      </c>
      <c r="B244" s="10" t="s">
        <v>33</v>
      </c>
      <c r="C244" s="13">
        <v>22000</v>
      </c>
      <c r="D244" s="14">
        <v>14000</v>
      </c>
      <c r="E244" s="15">
        <f t="shared" si="9"/>
        <v>0.63636363636363635</v>
      </c>
    </row>
    <row r="245" spans="1:5" ht="47.25" hidden="1" outlineLevel="4" x14ac:dyDescent="0.25">
      <c r="A245" s="9" t="s">
        <v>60</v>
      </c>
      <c r="B245" s="10" t="s">
        <v>33</v>
      </c>
      <c r="C245" s="13">
        <v>22000</v>
      </c>
      <c r="D245" s="14">
        <v>14000</v>
      </c>
      <c r="E245" s="15">
        <f t="shared" si="9"/>
        <v>0.63636363636363635</v>
      </c>
    </row>
    <row r="246" spans="1:5" ht="47.25" hidden="1" outlineLevel="5" x14ac:dyDescent="0.25">
      <c r="A246" s="9" t="s">
        <v>48</v>
      </c>
      <c r="B246" s="10" t="s">
        <v>33</v>
      </c>
      <c r="C246" s="13">
        <v>22000</v>
      </c>
      <c r="D246" s="14">
        <v>14000</v>
      </c>
      <c r="E246" s="15">
        <f t="shared" si="9"/>
        <v>0.63636363636363635</v>
      </c>
    </row>
    <row r="247" spans="1:5" outlineLevel="1" collapsed="1" x14ac:dyDescent="0.25">
      <c r="A247" s="9" t="s">
        <v>164</v>
      </c>
      <c r="B247" s="10" t="s">
        <v>34</v>
      </c>
      <c r="C247" s="13">
        <f>C248+C255</f>
        <v>110036859</v>
      </c>
      <c r="D247" s="13">
        <f t="shared" ref="D247:E247" si="12">D248+D255</f>
        <v>3594591</v>
      </c>
      <c r="E247" s="15">
        <f t="shared" si="9"/>
        <v>3.2667153830699583E-2</v>
      </c>
    </row>
    <row r="248" spans="1:5" outlineLevel="2" x14ac:dyDescent="0.25">
      <c r="A248" s="9" t="s">
        <v>149</v>
      </c>
      <c r="B248" s="10" t="s">
        <v>35</v>
      </c>
      <c r="C248" s="13">
        <v>81012521</v>
      </c>
      <c r="D248" s="14">
        <v>3594591</v>
      </c>
      <c r="E248" s="15">
        <f t="shared" si="9"/>
        <v>4.4370807816238679E-2</v>
      </c>
    </row>
    <row r="249" spans="1:5" ht="31.5" hidden="1" outlineLevel="3" x14ac:dyDescent="0.25">
      <c r="A249" s="9" t="s">
        <v>121</v>
      </c>
      <c r="B249" s="10" t="s">
        <v>35</v>
      </c>
      <c r="C249" s="13">
        <v>64646465</v>
      </c>
      <c r="D249" s="14">
        <v>0</v>
      </c>
      <c r="E249" s="15">
        <f t="shared" si="9"/>
        <v>0</v>
      </c>
    </row>
    <row r="250" spans="1:5" ht="47.25" hidden="1" customHeight="1" outlineLevel="4" x14ac:dyDescent="0.25">
      <c r="A250" s="9" t="s">
        <v>62</v>
      </c>
      <c r="B250" s="10" t="s">
        <v>35</v>
      </c>
      <c r="C250" s="13">
        <v>64646465</v>
      </c>
      <c r="D250" s="14">
        <v>0</v>
      </c>
      <c r="E250" s="15">
        <f t="shared" si="9"/>
        <v>0</v>
      </c>
    </row>
    <row r="251" spans="1:5" hidden="1" outlineLevel="5" x14ac:dyDescent="0.25">
      <c r="A251" s="9" t="s">
        <v>55</v>
      </c>
      <c r="B251" s="10" t="s">
        <v>35</v>
      </c>
      <c r="C251" s="13">
        <v>64646465</v>
      </c>
      <c r="D251" s="14">
        <v>0</v>
      </c>
      <c r="E251" s="15">
        <f t="shared" si="9"/>
        <v>0</v>
      </c>
    </row>
    <row r="252" spans="1:5" ht="31.5" hidden="1" outlineLevel="3" x14ac:dyDescent="0.25">
      <c r="A252" s="9" t="s">
        <v>122</v>
      </c>
      <c r="B252" s="10" t="s">
        <v>35</v>
      </c>
      <c r="C252" s="13">
        <v>16366056</v>
      </c>
      <c r="D252" s="14">
        <v>3594591</v>
      </c>
      <c r="E252" s="15">
        <f t="shared" si="9"/>
        <v>0.21963697301292381</v>
      </c>
    </row>
    <row r="253" spans="1:5" ht="49.5" hidden="1" customHeight="1" outlineLevel="4" x14ac:dyDescent="0.25">
      <c r="A253" s="9" t="s">
        <v>62</v>
      </c>
      <c r="B253" s="10" t="s">
        <v>35</v>
      </c>
      <c r="C253" s="13">
        <v>16366056</v>
      </c>
      <c r="D253" s="14">
        <v>3594591</v>
      </c>
      <c r="E253" s="15">
        <f t="shared" si="9"/>
        <v>0.21963697301292381</v>
      </c>
    </row>
    <row r="254" spans="1:5" hidden="1" outlineLevel="5" x14ac:dyDescent="0.25">
      <c r="A254" s="9" t="s">
        <v>55</v>
      </c>
      <c r="B254" s="10" t="s">
        <v>35</v>
      </c>
      <c r="C254" s="13">
        <v>16366056</v>
      </c>
      <c r="D254" s="14">
        <v>3594591</v>
      </c>
      <c r="E254" s="15">
        <f t="shared" si="9"/>
        <v>0.21963697301292381</v>
      </c>
    </row>
    <row r="255" spans="1:5" outlineLevel="2" collapsed="1" x14ac:dyDescent="0.25">
      <c r="A255" s="9" t="s">
        <v>150</v>
      </c>
      <c r="B255" s="10" t="s">
        <v>36</v>
      </c>
      <c r="C255" s="13">
        <v>29024338</v>
      </c>
      <c r="D255" s="14">
        <v>0</v>
      </c>
      <c r="E255" s="15">
        <f t="shared" si="9"/>
        <v>0</v>
      </c>
    </row>
    <row r="256" spans="1:5" ht="94.5" hidden="1" outlineLevel="3" x14ac:dyDescent="0.25">
      <c r="A256" s="9" t="s">
        <v>123</v>
      </c>
      <c r="B256" s="10" t="s">
        <v>36</v>
      </c>
      <c r="C256" s="13">
        <v>28985838</v>
      </c>
      <c r="D256" s="14">
        <v>0</v>
      </c>
      <c r="E256" s="15">
        <f t="shared" si="9"/>
        <v>0</v>
      </c>
    </row>
    <row r="257" spans="1:5" ht="47.25" hidden="1" outlineLevel="4" x14ac:dyDescent="0.25">
      <c r="A257" s="9" t="s">
        <v>63</v>
      </c>
      <c r="B257" s="10" t="s">
        <v>36</v>
      </c>
      <c r="C257" s="13">
        <v>28985838</v>
      </c>
      <c r="D257" s="14">
        <v>0</v>
      </c>
      <c r="E257" s="15">
        <f t="shared" si="9"/>
        <v>0</v>
      </c>
    </row>
    <row r="258" spans="1:5" hidden="1" outlineLevel="5" x14ac:dyDescent="0.25">
      <c r="A258" s="9" t="s">
        <v>53</v>
      </c>
      <c r="B258" s="10" t="s">
        <v>36</v>
      </c>
      <c r="C258" s="13">
        <v>28985838</v>
      </c>
      <c r="D258" s="14">
        <v>0</v>
      </c>
      <c r="E258" s="15">
        <f t="shared" si="9"/>
        <v>0</v>
      </c>
    </row>
    <row r="259" spans="1:5" ht="31.5" hidden="1" outlineLevel="3" x14ac:dyDescent="0.25">
      <c r="A259" s="9" t="s">
        <v>124</v>
      </c>
      <c r="B259" s="10" t="s">
        <v>36</v>
      </c>
      <c r="C259" s="13">
        <v>38500</v>
      </c>
      <c r="D259" s="14">
        <v>0</v>
      </c>
      <c r="E259" s="15">
        <f t="shared" si="9"/>
        <v>0</v>
      </c>
    </row>
    <row r="260" spans="1:5" ht="47.25" hidden="1" outlineLevel="4" x14ac:dyDescent="0.25">
      <c r="A260" s="9" t="s">
        <v>63</v>
      </c>
      <c r="B260" s="10" t="s">
        <v>36</v>
      </c>
      <c r="C260" s="13">
        <v>38500</v>
      </c>
      <c r="D260" s="14">
        <v>0</v>
      </c>
      <c r="E260" s="15">
        <f t="shared" si="9"/>
        <v>0</v>
      </c>
    </row>
    <row r="261" spans="1:5" hidden="1" outlineLevel="5" x14ac:dyDescent="0.25">
      <c r="A261" s="9" t="s">
        <v>53</v>
      </c>
      <c r="B261" s="10" t="s">
        <v>36</v>
      </c>
      <c r="C261" s="13">
        <v>38500</v>
      </c>
      <c r="D261" s="14">
        <v>0</v>
      </c>
      <c r="E261" s="15">
        <f t="shared" si="9"/>
        <v>0</v>
      </c>
    </row>
    <row r="262" spans="1:5" ht="31.5" outlineLevel="1" collapsed="1" x14ac:dyDescent="0.25">
      <c r="A262" s="9" t="s">
        <v>165</v>
      </c>
      <c r="B262" s="10" t="s">
        <v>37</v>
      </c>
      <c r="C262" s="13">
        <f>C263</f>
        <v>443780</v>
      </c>
      <c r="D262" s="13">
        <f t="shared" ref="D262:E262" si="13">D263</f>
        <v>92639</v>
      </c>
      <c r="E262" s="15">
        <f t="shared" si="9"/>
        <v>0.20874983099734101</v>
      </c>
    </row>
    <row r="263" spans="1:5" outlineLevel="2" x14ac:dyDescent="0.25">
      <c r="A263" s="9" t="s">
        <v>151</v>
      </c>
      <c r="B263" s="10" t="s">
        <v>38</v>
      </c>
      <c r="C263" s="13">
        <v>443780</v>
      </c>
      <c r="D263" s="14">
        <v>92639</v>
      </c>
      <c r="E263" s="15">
        <f t="shared" ref="E263:E276" si="14">IFERROR(D263/C263,"-")</f>
        <v>0.20874983099734101</v>
      </c>
    </row>
    <row r="264" spans="1:5" ht="63" hidden="1" outlineLevel="3" x14ac:dyDescent="0.25">
      <c r="A264" s="9" t="s">
        <v>109</v>
      </c>
      <c r="B264" s="10" t="s">
        <v>38</v>
      </c>
      <c r="C264" s="13">
        <v>443780</v>
      </c>
      <c r="D264" s="14">
        <v>92639</v>
      </c>
      <c r="E264" s="15">
        <f t="shared" si="14"/>
        <v>0.20874983099734101</v>
      </c>
    </row>
    <row r="265" spans="1:5" ht="47.25" hidden="1" customHeight="1" outlineLevel="4" x14ac:dyDescent="0.25">
      <c r="A265" s="9" t="s">
        <v>62</v>
      </c>
      <c r="B265" s="10" t="s">
        <v>38</v>
      </c>
      <c r="C265" s="13">
        <v>443780</v>
      </c>
      <c r="D265" s="14">
        <v>92639</v>
      </c>
      <c r="E265" s="15">
        <f t="shared" si="14"/>
        <v>0.20874983099734101</v>
      </c>
    </row>
    <row r="266" spans="1:5" hidden="1" outlineLevel="5" x14ac:dyDescent="0.25">
      <c r="A266" s="9" t="s">
        <v>50</v>
      </c>
      <c r="B266" s="10" t="s">
        <v>38</v>
      </c>
      <c r="C266" s="13">
        <v>443780</v>
      </c>
      <c r="D266" s="14">
        <v>92639</v>
      </c>
      <c r="E266" s="15">
        <f t="shared" si="14"/>
        <v>0.20874983099734101</v>
      </c>
    </row>
    <row r="267" spans="1:5" hidden="1" outlineLevel="2" x14ac:dyDescent="0.25">
      <c r="A267" s="9" t="s">
        <v>129</v>
      </c>
      <c r="B267" s="10" t="s">
        <v>7</v>
      </c>
      <c r="C267" s="13">
        <v>0</v>
      </c>
      <c r="D267" s="14">
        <v>0</v>
      </c>
      <c r="E267" s="15" t="str">
        <f t="shared" si="14"/>
        <v>-</v>
      </c>
    </row>
    <row r="268" spans="1:5" hidden="1" outlineLevel="3" x14ac:dyDescent="0.25">
      <c r="A268" s="9" t="s">
        <v>125</v>
      </c>
      <c r="B268" s="10" t="s">
        <v>7</v>
      </c>
      <c r="C268" s="13">
        <v>0</v>
      </c>
      <c r="D268" s="14">
        <v>0</v>
      </c>
      <c r="E268" s="15" t="str">
        <f t="shared" si="14"/>
        <v>-</v>
      </c>
    </row>
    <row r="269" spans="1:5" hidden="1" outlineLevel="4" x14ac:dyDescent="0.25">
      <c r="A269" s="9" t="s">
        <v>61</v>
      </c>
      <c r="B269" s="10" t="s">
        <v>7</v>
      </c>
      <c r="C269" s="13">
        <v>0</v>
      </c>
      <c r="D269" s="14">
        <v>0</v>
      </c>
      <c r="E269" s="15" t="str">
        <f t="shared" si="14"/>
        <v>-</v>
      </c>
    </row>
    <row r="270" spans="1:5" hidden="1" outlineLevel="5" x14ac:dyDescent="0.25">
      <c r="A270" s="9" t="s">
        <v>57</v>
      </c>
      <c r="B270" s="10" t="s">
        <v>7</v>
      </c>
      <c r="C270" s="13">
        <v>0</v>
      </c>
      <c r="D270" s="14">
        <v>0</v>
      </c>
      <c r="E270" s="15" t="str">
        <f t="shared" si="14"/>
        <v>-</v>
      </c>
    </row>
    <row r="271" spans="1:5" ht="47.25" outlineLevel="1" collapsed="1" x14ac:dyDescent="0.25">
      <c r="A271" s="9" t="s">
        <v>166</v>
      </c>
      <c r="B271" s="10" t="s">
        <v>41</v>
      </c>
      <c r="C271" s="13">
        <f>C272</f>
        <v>4235851</v>
      </c>
      <c r="D271" s="13">
        <f t="shared" ref="D271:E271" si="15">D272</f>
        <v>267644.71999999997</v>
      </c>
      <c r="E271" s="15">
        <f t="shared" si="14"/>
        <v>6.3185584195478067E-2</v>
      </c>
    </row>
    <row r="272" spans="1:5" ht="31.5" outlineLevel="2" x14ac:dyDescent="0.25">
      <c r="A272" s="9" t="s">
        <v>154</v>
      </c>
      <c r="B272" s="10" t="s">
        <v>42</v>
      </c>
      <c r="C272" s="13">
        <v>4235851</v>
      </c>
      <c r="D272" s="14">
        <v>267644.71999999997</v>
      </c>
      <c r="E272" s="15">
        <f t="shared" si="14"/>
        <v>6.3185584195478067E-2</v>
      </c>
    </row>
    <row r="273" spans="1:7" hidden="1" outlineLevel="3" x14ac:dyDescent="0.25">
      <c r="A273" s="9" t="s">
        <v>58</v>
      </c>
      <c r="B273" s="10" t="s">
        <v>42</v>
      </c>
      <c r="C273" s="13">
        <v>4235851</v>
      </c>
      <c r="D273" s="14">
        <v>267644.71999999997</v>
      </c>
      <c r="E273" s="15">
        <f t="shared" si="14"/>
        <v>6.3185584195478067E-2</v>
      </c>
    </row>
    <row r="274" spans="1:7" ht="31.5" hidden="1" outlineLevel="4" x14ac:dyDescent="0.25">
      <c r="A274" s="9" t="s">
        <v>65</v>
      </c>
      <c r="B274" s="10" t="s">
        <v>42</v>
      </c>
      <c r="C274" s="13">
        <v>4235851</v>
      </c>
      <c r="D274" s="14">
        <v>267644.71999999997</v>
      </c>
      <c r="E274" s="15">
        <f t="shared" si="14"/>
        <v>6.3185584195478067E-2</v>
      </c>
    </row>
    <row r="275" spans="1:7" hidden="1" outlineLevel="5" x14ac:dyDescent="0.25">
      <c r="A275" s="9" t="s">
        <v>58</v>
      </c>
      <c r="B275" s="10" t="s">
        <v>42</v>
      </c>
      <c r="C275" s="13">
        <v>4235851</v>
      </c>
      <c r="D275" s="14">
        <v>267644.71999999997</v>
      </c>
      <c r="E275" s="15">
        <f t="shared" si="14"/>
        <v>6.3185584195478067E-2</v>
      </c>
    </row>
    <row r="276" spans="1:7" s="12" customFormat="1" ht="15.75" customHeight="1" collapsed="1" x14ac:dyDescent="0.25">
      <c r="A276" s="24" t="s">
        <v>44</v>
      </c>
      <c r="B276" s="25"/>
      <c r="C276" s="16">
        <f>C5+C61+C68+C78+C98+C139+C203+C221+C247+C262+C271</f>
        <v>441842846.54999995</v>
      </c>
      <c r="D276" s="16">
        <f t="shared" ref="D276:E276" si="16">D5+D61+D68+D78+D98+D139+D203+D221+D247+D262+D271</f>
        <v>56112267.229999997</v>
      </c>
      <c r="E276" s="17">
        <f t="shared" si="14"/>
        <v>0.12699598435990567</v>
      </c>
    </row>
    <row r="277" spans="1:7" ht="12.75" customHeight="1" x14ac:dyDescent="0.25">
      <c r="A277" s="3"/>
      <c r="B277" s="3"/>
      <c r="C277" s="11"/>
      <c r="D277" s="11"/>
      <c r="E277" s="3"/>
    </row>
    <row r="278" spans="1:7" x14ac:dyDescent="0.25">
      <c r="A278" s="26"/>
      <c r="B278" s="27"/>
      <c r="C278" s="28"/>
      <c r="D278" s="29"/>
      <c r="E278" s="30"/>
      <c r="F278" s="31"/>
      <c r="G278" s="31"/>
    </row>
    <row r="279" spans="1:7" x14ac:dyDescent="0.25">
      <c r="A279" s="31"/>
      <c r="B279" s="31"/>
      <c r="C279" s="32"/>
      <c r="D279" s="32"/>
      <c r="E279" s="33"/>
      <c r="F279" s="31"/>
      <c r="G279" s="31"/>
    </row>
    <row r="280" spans="1:7" x14ac:dyDescent="0.25">
      <c r="A280" s="31"/>
      <c r="B280" s="31"/>
      <c r="C280" s="34"/>
      <c r="D280" s="34"/>
      <c r="E280" s="31"/>
      <c r="F280" s="31"/>
      <c r="G280" s="31"/>
    </row>
    <row r="281" spans="1:7" x14ac:dyDescent="0.25">
      <c r="A281" s="31"/>
      <c r="B281" s="31"/>
      <c r="C281" s="34"/>
      <c r="D281" s="34"/>
      <c r="E281" s="31"/>
      <c r="F281" s="31"/>
      <c r="G281" s="31"/>
    </row>
    <row r="282" spans="1:7" x14ac:dyDescent="0.25">
      <c r="A282" s="31"/>
      <c r="B282" s="31"/>
      <c r="C282" s="34"/>
      <c r="D282" s="34"/>
      <c r="E282" s="31"/>
      <c r="F282" s="31"/>
      <c r="G282" s="31"/>
    </row>
    <row r="283" spans="1:7" x14ac:dyDescent="0.25">
      <c r="A283" s="31"/>
      <c r="B283" s="31"/>
      <c r="C283" s="34"/>
      <c r="D283" s="34"/>
      <c r="E283" s="31"/>
      <c r="F283" s="31"/>
      <c r="G283" s="31"/>
    </row>
  </sheetData>
  <mergeCells count="4">
    <mergeCell ref="A278:B278"/>
    <mergeCell ref="A1:E1"/>
    <mergeCell ref="A2:E2"/>
    <mergeCell ref="A276:B276"/>
  </mergeCells>
  <pageMargins left="0.59027779999999996" right="0.59027779999999996" top="0.59027779999999996" bottom="0.59027779999999996" header="0.39374999999999999" footer="0.39374999999999999"/>
  <pageSetup paperSize="9" scale="9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03.2022&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Грибкова (копия от 06.02.2020 08:45:31)&lt;/VariantName&gt;&#10;  &lt;VariantLink&gt;306259680&lt;/VariantLink&gt;&#10;  &lt;ReportCode&gt;9C294D970FC9408B85ACF74380DA48&lt;/ReportCode&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1DEC663B-7922-42DA-91AE-CE25C3E816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03231643157100002700</vt:lpstr>
      <vt:lpstr>'03231643157100002700'!Заголовки_для_печати</vt:lpstr>
      <vt:lpstr>'03231643157100002700'!Область_печати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rodina\user</dc:creator>
  <cp:lastModifiedBy>user</cp:lastModifiedBy>
  <cp:lastPrinted>2022-04-14T08:59:11Z</cp:lastPrinted>
  <dcterms:created xsi:type="dcterms:W3CDTF">2022-04-13T09:35:10Z</dcterms:created>
  <dcterms:modified xsi:type="dcterms:W3CDTF">2022-04-18T07:37:12Z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Название отчета">
    <vt:lpwstr>Грибкова (копия от 06.02.2020 08_45_31)(3).xlsx</vt:lpwstr>
  </property>
  <property fmtid="{D5CDD505-2E9C-101B-9397-08002B2CF9AE}" pid="4" name="Версия клиента">
    <vt:lpwstr>21.2.21.3241 (.NET 4.7.2)</vt:lpwstr>
  </property>
  <property fmtid="{D5CDD505-2E9C-101B-9397-08002B2CF9AE}" pid="5" name="Версия базы">
    <vt:lpwstr>21.2.2481.2033983600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Budget_ALLFO_2022</vt:lpwstr>
  </property>
  <property fmtid="{D5CDD505-2E9C-101B-9397-08002B2CF9AE}" pid="9" name="Пользователь">
    <vt:lpwstr>us_27034_2</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