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5000"/>
  </bookViews>
  <sheets>
    <sheet name="Table1" sheetId="1" r:id="rId1"/>
  </sheets>
  <definedNames>
    <definedName name="_xlnm.Print_Area" localSheetId="0">Table1!$A$1:$F$47</definedName>
  </definedNames>
  <calcPr calcId="145621"/>
</workbook>
</file>

<file path=xl/calcChain.xml><?xml version="1.0" encoding="utf-8"?>
<calcChain xmlns="http://schemas.openxmlformats.org/spreadsheetml/2006/main">
  <c r="E48" i="1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4" i="1"/>
  <c r="F35" i="1"/>
  <c r="F37" i="1"/>
  <c r="F38" i="1"/>
  <c r="F39" i="1"/>
  <c r="F41" i="1"/>
  <c r="F42" i="1"/>
  <c r="F44" i="1"/>
  <c r="F46" i="1"/>
  <c r="F4" i="1"/>
  <c r="E11" i="1" l="1"/>
  <c r="E4" i="1" l="1"/>
  <c r="E13" i="1"/>
  <c r="E16" i="1"/>
  <c r="E22" i="1"/>
  <c r="E27" i="1"/>
  <c r="F27" i="1" s="1"/>
  <c r="E33" i="1"/>
  <c r="F33" i="1" s="1"/>
  <c r="E36" i="1"/>
  <c r="F36" i="1" s="1"/>
  <c r="E40" i="1"/>
  <c r="F40" i="1" s="1"/>
  <c r="E43" i="1"/>
  <c r="F43" i="1" s="1"/>
  <c r="E45" i="1"/>
  <c r="F45" i="1" s="1"/>
  <c r="D45" i="1"/>
  <c r="D43" i="1"/>
  <c r="D40" i="1"/>
  <c r="D36" i="1"/>
  <c r="D33" i="1"/>
  <c r="D27" i="1"/>
  <c r="D22" i="1"/>
  <c r="D16" i="1"/>
  <c r="D13" i="1"/>
  <c r="D11" i="1"/>
  <c r="D4" i="1"/>
  <c r="E47" i="1" l="1"/>
  <c r="F47" i="1" s="1"/>
  <c r="D47" i="1"/>
  <c r="D48" i="1" l="1"/>
</calcChain>
</file>

<file path=xl/sharedStrings.xml><?xml version="1.0" encoding="utf-8"?>
<sst xmlns="http://schemas.openxmlformats.org/spreadsheetml/2006/main" count="138" uniqueCount="66">
  <si>
    <t/>
  </si>
  <si>
    <t>Рз</t>
  </si>
  <si>
    <t>Пр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</si>
  <si>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</si>
  <si>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</si>
  <si>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</si>
  <si>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</si>
  <si>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</si>
  <si>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</si>
  <si>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</si>
  <si>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</si>
  <si>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</si>
  <si>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</si>
  <si>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</si>
  <si>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</si>
  <si>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</si>
  <si>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</si>
  <si>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</si>
  <si>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</si>
  <si>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</si>
  <si>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</si>
  <si>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</si>
  <si>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</si>
  <si>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</si>
  <si>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</si>
  <si>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</si>
  <si>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</si>
  <si>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</si>
  <si>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</si>
  <si>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</si>
  <si>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</si>
  <si>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</si>
  <si>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</si>
  <si>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</si>
  <si>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</si>
  <si>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</si>
  <si>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</si>
  <si>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</si>
  <si>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</si>
  <si>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</si>
  <si>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</si>
  <si>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</si>
  <si>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</si>
  <si>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</si>
  <si>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</si>
  <si>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</si>
  <si>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</si>
  <si>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</si>
  <si>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</si>
  <si>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</si>
  <si>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</si>
  <si>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</si>
  <si>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</si>
  <si>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</si>
  <si>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</si>
  <si>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</si>
  <si>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</si>
  <si>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</si>
  <si>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</si>
  <si>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ИТОГО:</t>
  </si>
  <si>
    <t>Уточненная бюджетная роспись на 2022 год</t>
  </si>
  <si>
    <t>Процент исполнения к уточненной бюджетной росписи</t>
  </si>
  <si>
    <t>Кассовое исполнение за девять месяцев 2022 года</t>
  </si>
  <si>
    <t>Единица измерения: рублей</t>
  </si>
  <si>
    <t>Наименование показателя</t>
  </si>
  <si>
    <t xml:space="preserve">Сведения об исполнении бюджета городского округа город Фокино Брянской области  по расходам в разрезе разделов и подразделов классификации расходов за девять месяцев 2022 года в сравнении с запланированными значениями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</si>
</sst>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</font>
    <font>
      <sz val="12"/>
      <color rgb="FF000000"/>
      <name val="Times New Roman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b/>
      <sz val="12"/>
      <color rgb="FF000000"/>
      <name val="Arial Cyr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top" wrapText="1"/>
    </xf>
    <xf numFmtId="0" fontId="2" fillId="0" borderId="1">
      <alignment horizontal="center" vertical="center" wrapText="1"/>
    </xf>
    <xf numFmtId="0" fontId="2" fillId="0" borderId="0"/>
    <xf numFmtId="0" fontId="4" fillId="0" borderId="0">
      <alignment horizontal="center"/>
    </xf>
    <xf numFmtId="0" fontId="2" fillId="0" borderId="0">
      <alignment horizontal="right"/>
    </xf>
  </cellStyleXfs>
  <cellXfs count="18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4" xfId="2" applyNumberFormat="1" applyFont="1" applyBorder="1" applyAlignment="1" applyProtection="1">
      <alignment horizontal="center" vertical="center" wrapText="1"/>
    </xf>
    <xf numFmtId="0" fontId="5" fillId="2" borderId="0" xfId="3" applyNumberFormat="1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top"/>
      <protection locked="0"/>
    </xf>
    <xf numFmtId="0" fontId="3" fillId="0" borderId="0" xfId="4" applyNumberFormat="1" applyFont="1" applyBorder="1" applyAlignment="1" applyProtection="1">
      <alignment horizontal="right"/>
    </xf>
    <xf numFmtId="0" fontId="6" fillId="0" borderId="0" xfId="0" applyFont="1" applyAlignment="1" applyProtection="1">
      <protection locked="0"/>
    </xf>
    <xf numFmtId="0" fontId="3" fillId="0" borderId="1" xfId="1" applyNumberFormat="1" applyFont="1" applyProtection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10" fontId="1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top" wrapText="1"/>
    </xf>
  </cellXfs>
  <cellStyles count="5">
    <cellStyle name="xl22" xfId="1"/>
    <cellStyle name="xl24" xfId="2"/>
    <cellStyle name="xl34" xfId="3"/>
    <cellStyle name="xl35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Normal="100" workbookViewId="0">
      <pane ySplit="3" topLeftCell="A4" activePane="bottomLeft" state="frozen"/>
      <selection pane="bottomLeft" sqref="A1:F1"/>
    </sheetView>
  </sheetViews>
  <sheetFormatPr defaultRowHeight="12.75" x14ac:dyDescent="0.2"/>
  <cols>
    <col min="1" max="1" width="45.83203125" customWidth="1"/>
    <col min="2" max="2" width="6.1640625" customWidth="1"/>
    <col min="3" max="3" width="6.33203125" customWidth="1"/>
    <col min="4" max="4" width="25" customWidth="1"/>
    <col min="5" max="5" width="25.5" customWidth="1"/>
    <col min="6" max="6" width="20" customWidth="1"/>
  </cols>
  <sheetData>
    <row r="1" spans="1:6" s="8" customFormat="1" ht="60" customHeight="1" x14ac:dyDescent="0.2">
      <c r="A1" s="7" t="s">
        <v>65</v>
      </c>
      <c r="B1" s="7"/>
      <c r="C1" s="7"/>
      <c r="D1" s="7"/>
      <c r="E1" s="7"/>
      <c r="F1" s="7"/>
    </row>
    <row r="2" spans="1:6" s="10" customFormat="1" ht="12.75" customHeight="1" x14ac:dyDescent="0.25">
      <c r="A2" s="9" t="s">
        <v>63</v>
      </c>
      <c r="B2" s="9"/>
      <c r="C2" s="9"/>
      <c r="D2" s="9"/>
      <c r="E2" s="9"/>
      <c r="F2" s="9"/>
    </row>
    <row r="3" spans="1:6" ht="72" customHeight="1" x14ac:dyDescent="0.2">
      <c r="A3" s="11" t="s">
        <v>64</v>
      </c>
      <c r="B3" s="1" t="s">
        <v>1</v>
      </c>
      <c r="C3" s="1" t="s">
        <v>2</v>
      </c>
      <c r="D3" s="4" t="s">
        <v>60</v>
      </c>
      <c r="E3" s="5" t="s">
        <v>62</v>
      </c>
      <c r="F3" s="6" t="s">
        <v>61</v>
      </c>
    </row>
    <row r="4" spans="1:6" ht="15" customHeight="1" x14ac:dyDescent="0.2">
      <c r="A4" s="2" t="s">
        <v>3</v>
      </c>
      <c r="B4" s="1" t="s">
        <v>4</v>
      </c>
      <c r="C4" s="1" t="s">
        <v>0</v>
      </c>
      <c r="D4" s="3">
        <f>SUM(D5:D10)</f>
        <v>29226646.879999999</v>
      </c>
      <c r="E4" s="3">
        <f>SUM(E5:E10)</f>
        <v>19623237.59</v>
      </c>
      <c r="F4" s="13">
        <f>IFERROR(E4/D4,"-")</f>
        <v>0.67141597428435484</v>
      </c>
    </row>
    <row r="5" spans="1:6" ht="80.099999999999994" customHeight="1" x14ac:dyDescent="0.2">
      <c r="A5" s="2" t="s">
        <v>5</v>
      </c>
      <c r="B5" s="1" t="s">
        <v>4</v>
      </c>
      <c r="C5" s="1" t="s">
        <v>6</v>
      </c>
      <c r="D5" s="3">
        <v>795270</v>
      </c>
      <c r="E5" s="3">
        <v>549412.52</v>
      </c>
      <c r="F5" s="13">
        <f t="shared" ref="F5:F47" si="0">IFERROR(E5/D5,"-")</f>
        <v>0.69085030241301704</v>
      </c>
    </row>
    <row r="6" spans="1:6" ht="96.6" customHeight="1" x14ac:dyDescent="0.2">
      <c r="A6" s="2" t="s">
        <v>7</v>
      </c>
      <c r="B6" s="1" t="s">
        <v>4</v>
      </c>
      <c r="C6" s="1" t="s">
        <v>8</v>
      </c>
      <c r="D6" s="3">
        <v>16668037</v>
      </c>
      <c r="E6" s="3">
        <v>11492608.810000001</v>
      </c>
      <c r="F6" s="13">
        <f t="shared" si="0"/>
        <v>0.68949983792332592</v>
      </c>
    </row>
    <row r="7" spans="1:6" ht="15" customHeight="1" x14ac:dyDescent="0.2">
      <c r="A7" s="2" t="s">
        <v>9</v>
      </c>
      <c r="B7" s="1" t="s">
        <v>4</v>
      </c>
      <c r="C7" s="1" t="s">
        <v>10</v>
      </c>
      <c r="D7" s="3">
        <v>33169</v>
      </c>
      <c r="E7" s="3">
        <v>12914</v>
      </c>
      <c r="F7" s="13">
        <f t="shared" si="0"/>
        <v>0.38933944345623928</v>
      </c>
    </row>
    <row r="8" spans="1:6" ht="64.5" customHeight="1" x14ac:dyDescent="0.2">
      <c r="A8" s="2" t="s">
        <v>11</v>
      </c>
      <c r="B8" s="1" t="s">
        <v>4</v>
      </c>
      <c r="C8" s="1" t="s">
        <v>12</v>
      </c>
      <c r="D8" s="3">
        <v>5664073</v>
      </c>
      <c r="E8" s="3">
        <v>4037899.08</v>
      </c>
      <c r="F8" s="13">
        <f t="shared" si="0"/>
        <v>0.71289672290593709</v>
      </c>
    </row>
    <row r="9" spans="1:6" ht="15" customHeight="1" x14ac:dyDescent="0.2">
      <c r="A9" s="2" t="s">
        <v>13</v>
      </c>
      <c r="B9" s="1" t="s">
        <v>4</v>
      </c>
      <c r="C9" s="1" t="s">
        <v>14</v>
      </c>
      <c r="D9" s="3">
        <v>1000802.88</v>
      </c>
      <c r="E9" s="3">
        <v>0</v>
      </c>
      <c r="F9" s="13">
        <f t="shared" si="0"/>
        <v>0</v>
      </c>
    </row>
    <row r="10" spans="1:6" ht="15" customHeight="1" x14ac:dyDescent="0.2">
      <c r="A10" s="2" t="s">
        <v>15</v>
      </c>
      <c r="B10" s="1" t="s">
        <v>4</v>
      </c>
      <c r="C10" s="1" t="s">
        <v>16</v>
      </c>
      <c r="D10" s="3">
        <v>5065295</v>
      </c>
      <c r="E10" s="3">
        <v>3530403.18</v>
      </c>
      <c r="F10" s="13">
        <f t="shared" si="0"/>
        <v>0.69697878998162988</v>
      </c>
    </row>
    <row r="11" spans="1:6" ht="15" customHeight="1" x14ac:dyDescent="0.2">
      <c r="A11" s="2" t="s">
        <v>17</v>
      </c>
      <c r="B11" s="1" t="s">
        <v>18</v>
      </c>
      <c r="C11" s="1" t="s">
        <v>0</v>
      </c>
      <c r="D11" s="3">
        <f>D12</f>
        <v>503079</v>
      </c>
      <c r="E11" s="3">
        <f>E12</f>
        <v>377309.25</v>
      </c>
      <c r="F11" s="13">
        <f t="shared" si="0"/>
        <v>0.75</v>
      </c>
    </row>
    <row r="12" spans="1:6" ht="32.25" customHeight="1" x14ac:dyDescent="0.2">
      <c r="A12" s="2" t="s">
        <v>19</v>
      </c>
      <c r="B12" s="1" t="s">
        <v>18</v>
      </c>
      <c r="C12" s="1" t="s">
        <v>6</v>
      </c>
      <c r="D12" s="3">
        <v>503079</v>
      </c>
      <c r="E12" s="3">
        <v>377309.25</v>
      </c>
      <c r="F12" s="13">
        <f t="shared" si="0"/>
        <v>0.75</v>
      </c>
    </row>
    <row r="13" spans="1:6" ht="32.25" customHeight="1" x14ac:dyDescent="0.2">
      <c r="A13" s="2" t="s">
        <v>20</v>
      </c>
      <c r="B13" s="1" t="s">
        <v>6</v>
      </c>
      <c r="C13" s="1" t="s">
        <v>0</v>
      </c>
      <c r="D13" s="3">
        <f>D14+D15</f>
        <v>3263407</v>
      </c>
      <c r="E13" s="3">
        <f>E14+E15</f>
        <v>1967809.42</v>
      </c>
      <c r="F13" s="13">
        <f t="shared" si="0"/>
        <v>0.6029923389880576</v>
      </c>
    </row>
    <row r="14" spans="1:6" ht="15" customHeight="1" x14ac:dyDescent="0.2">
      <c r="A14" s="2" t="s">
        <v>21</v>
      </c>
      <c r="B14" s="1" t="s">
        <v>6</v>
      </c>
      <c r="C14" s="1" t="s">
        <v>22</v>
      </c>
      <c r="D14" s="3">
        <v>159470</v>
      </c>
      <c r="E14" s="3">
        <v>0</v>
      </c>
      <c r="F14" s="13">
        <f t="shared" si="0"/>
        <v>0</v>
      </c>
    </row>
    <row r="15" spans="1:6" ht="64.5" customHeight="1" x14ac:dyDescent="0.2">
      <c r="A15" s="2" t="s">
        <v>23</v>
      </c>
      <c r="B15" s="1" t="s">
        <v>6</v>
      </c>
      <c r="C15" s="1" t="s">
        <v>24</v>
      </c>
      <c r="D15" s="3">
        <v>3103937</v>
      </c>
      <c r="E15" s="3">
        <v>1967809.42</v>
      </c>
      <c r="F15" s="13">
        <f t="shared" si="0"/>
        <v>0.63397208770667701</v>
      </c>
    </row>
    <row r="16" spans="1:6" ht="15" customHeight="1" x14ac:dyDescent="0.2">
      <c r="A16" s="2" t="s">
        <v>25</v>
      </c>
      <c r="B16" s="1" t="s">
        <v>8</v>
      </c>
      <c r="C16" s="1" t="s">
        <v>0</v>
      </c>
      <c r="D16" s="3">
        <f>D17+D18+D19+D20+D21</f>
        <v>27951049.169999998</v>
      </c>
      <c r="E16" s="3">
        <f>E17+E18+E19+E20+E21</f>
        <v>6359070.7800000003</v>
      </c>
      <c r="F16" s="13">
        <f t="shared" si="0"/>
        <v>0.22750740916105658</v>
      </c>
    </row>
    <row r="17" spans="1:6" ht="15" customHeight="1" x14ac:dyDescent="0.2">
      <c r="A17" s="2" t="s">
        <v>26</v>
      </c>
      <c r="B17" s="1" t="s">
        <v>8</v>
      </c>
      <c r="C17" s="1" t="s">
        <v>4</v>
      </c>
      <c r="D17" s="3">
        <v>37100</v>
      </c>
      <c r="E17" s="3">
        <v>37100</v>
      </c>
      <c r="F17" s="13">
        <f t="shared" si="0"/>
        <v>1</v>
      </c>
    </row>
    <row r="18" spans="1:6" ht="15" customHeight="1" x14ac:dyDescent="0.2">
      <c r="A18" s="2" t="s">
        <v>27</v>
      </c>
      <c r="B18" s="1" t="s">
        <v>8</v>
      </c>
      <c r="C18" s="1" t="s">
        <v>10</v>
      </c>
      <c r="D18" s="3">
        <v>298231.03999999998</v>
      </c>
      <c r="E18" s="3">
        <v>173425.2</v>
      </c>
      <c r="F18" s="13">
        <f t="shared" si="0"/>
        <v>0.58151291025910656</v>
      </c>
    </row>
    <row r="19" spans="1:6" ht="15" customHeight="1" x14ac:dyDescent="0.2">
      <c r="A19" s="2" t="s">
        <v>28</v>
      </c>
      <c r="B19" s="1" t="s">
        <v>8</v>
      </c>
      <c r="C19" s="1" t="s">
        <v>29</v>
      </c>
      <c r="D19" s="3">
        <v>355000</v>
      </c>
      <c r="E19" s="3">
        <v>0</v>
      </c>
      <c r="F19" s="13">
        <f t="shared" si="0"/>
        <v>0</v>
      </c>
    </row>
    <row r="20" spans="1:6" ht="32.25" customHeight="1" x14ac:dyDescent="0.2">
      <c r="A20" s="2" t="s">
        <v>30</v>
      </c>
      <c r="B20" s="1" t="s">
        <v>8</v>
      </c>
      <c r="C20" s="1" t="s">
        <v>22</v>
      </c>
      <c r="D20" s="3">
        <v>26871965.129999999</v>
      </c>
      <c r="E20" s="3">
        <v>6086845.5800000001</v>
      </c>
      <c r="F20" s="13">
        <f t="shared" si="0"/>
        <v>0.22651285644921498</v>
      </c>
    </row>
    <row r="21" spans="1:6" ht="32.25" customHeight="1" x14ac:dyDescent="0.2">
      <c r="A21" s="2" t="s">
        <v>31</v>
      </c>
      <c r="B21" s="1" t="s">
        <v>8</v>
      </c>
      <c r="C21" s="1" t="s">
        <v>32</v>
      </c>
      <c r="D21" s="3">
        <v>388753</v>
      </c>
      <c r="E21" s="3">
        <v>61700</v>
      </c>
      <c r="F21" s="13">
        <f t="shared" si="0"/>
        <v>0.15871260157477884</v>
      </c>
    </row>
    <row r="22" spans="1:6" ht="15" customHeight="1" x14ac:dyDescent="0.2">
      <c r="A22" s="2" t="s">
        <v>33</v>
      </c>
      <c r="B22" s="1" t="s">
        <v>10</v>
      </c>
      <c r="C22" s="1" t="s">
        <v>0</v>
      </c>
      <c r="D22" s="3">
        <f>D23+D24+D25+D26</f>
        <v>38365203.25</v>
      </c>
      <c r="E22" s="3">
        <f>E23+E24+E25+E26</f>
        <v>17656769.52</v>
      </c>
      <c r="F22" s="13">
        <f t="shared" si="0"/>
        <v>0.4602287496026754</v>
      </c>
    </row>
    <row r="23" spans="1:6" ht="15" customHeight="1" x14ac:dyDescent="0.2">
      <c r="A23" s="2" t="s">
        <v>34</v>
      </c>
      <c r="B23" s="1" t="s">
        <v>10</v>
      </c>
      <c r="C23" s="1" t="s">
        <v>4</v>
      </c>
      <c r="D23" s="3">
        <v>3436537.06</v>
      </c>
      <c r="E23" s="3">
        <v>859479.95</v>
      </c>
      <c r="F23" s="13">
        <f t="shared" si="0"/>
        <v>0.25010059108747107</v>
      </c>
    </row>
    <row r="24" spans="1:6" ht="15" customHeight="1" x14ac:dyDescent="0.2">
      <c r="A24" s="2" t="s">
        <v>35</v>
      </c>
      <c r="B24" s="1" t="s">
        <v>10</v>
      </c>
      <c r="C24" s="1" t="s">
        <v>18</v>
      </c>
      <c r="D24" s="3">
        <v>2125047.88</v>
      </c>
      <c r="E24" s="3">
        <v>1386386.9</v>
      </c>
      <c r="F24" s="13">
        <f t="shared" si="0"/>
        <v>0.65240266492254284</v>
      </c>
    </row>
    <row r="25" spans="1:6" ht="15" customHeight="1" x14ac:dyDescent="0.2">
      <c r="A25" s="2" t="s">
        <v>36</v>
      </c>
      <c r="B25" s="1" t="s">
        <v>10</v>
      </c>
      <c r="C25" s="1" t="s">
        <v>6</v>
      </c>
      <c r="D25" s="3">
        <v>13252404.51</v>
      </c>
      <c r="E25" s="3">
        <v>5079527.3099999996</v>
      </c>
      <c r="F25" s="13">
        <f t="shared" si="0"/>
        <v>0.38329099494111352</v>
      </c>
    </row>
    <row r="26" spans="1:6" ht="32.25" customHeight="1" x14ac:dyDescent="0.2">
      <c r="A26" s="2" t="s">
        <v>37</v>
      </c>
      <c r="B26" s="1" t="s">
        <v>10</v>
      </c>
      <c r="C26" s="1" t="s">
        <v>10</v>
      </c>
      <c r="D26" s="3">
        <v>19551213.800000001</v>
      </c>
      <c r="E26" s="3">
        <v>10331375.359999999</v>
      </c>
      <c r="F26" s="13">
        <f t="shared" si="0"/>
        <v>0.52842628931815983</v>
      </c>
    </row>
    <row r="27" spans="1:6" ht="15" customHeight="1" x14ac:dyDescent="0.2">
      <c r="A27" s="2" t="s">
        <v>38</v>
      </c>
      <c r="B27" s="1" t="s">
        <v>39</v>
      </c>
      <c r="C27" s="1" t="s">
        <v>0</v>
      </c>
      <c r="D27" s="3">
        <f>D28+D29+D30+D31+D32</f>
        <v>233988956.67999998</v>
      </c>
      <c r="E27" s="3">
        <f>E28+E29+E30+E31+E32</f>
        <v>157538814.34</v>
      </c>
      <c r="F27" s="13">
        <f t="shared" si="0"/>
        <v>0.67327457062620222</v>
      </c>
    </row>
    <row r="28" spans="1:6" ht="15" customHeight="1" x14ac:dyDescent="0.2">
      <c r="A28" s="2" t="s">
        <v>40</v>
      </c>
      <c r="B28" s="1" t="s">
        <v>39</v>
      </c>
      <c r="C28" s="1" t="s">
        <v>4</v>
      </c>
      <c r="D28" s="3">
        <v>62658240.299999997</v>
      </c>
      <c r="E28" s="3">
        <v>43387165.579999998</v>
      </c>
      <c r="F28" s="13">
        <f t="shared" si="0"/>
        <v>0.69244149488187912</v>
      </c>
    </row>
    <row r="29" spans="1:6" ht="15" customHeight="1" x14ac:dyDescent="0.2">
      <c r="A29" s="2" t="s">
        <v>41</v>
      </c>
      <c r="B29" s="1" t="s">
        <v>39</v>
      </c>
      <c r="C29" s="1" t="s">
        <v>18</v>
      </c>
      <c r="D29" s="3">
        <v>135394058.59</v>
      </c>
      <c r="E29" s="3">
        <v>90059141.290000007</v>
      </c>
      <c r="F29" s="13">
        <f t="shared" si="0"/>
        <v>0.66516317058429353</v>
      </c>
    </row>
    <row r="30" spans="1:6" ht="15" customHeight="1" x14ac:dyDescent="0.2">
      <c r="A30" s="2" t="s">
        <v>42</v>
      </c>
      <c r="B30" s="1" t="s">
        <v>39</v>
      </c>
      <c r="C30" s="1" t="s">
        <v>6</v>
      </c>
      <c r="D30" s="3">
        <v>26960396.789999999</v>
      </c>
      <c r="E30" s="3">
        <v>18076437.77</v>
      </c>
      <c r="F30" s="13">
        <f t="shared" si="0"/>
        <v>0.67048114724723973</v>
      </c>
    </row>
    <row r="31" spans="1:6" ht="15" customHeight="1" x14ac:dyDescent="0.2">
      <c r="A31" s="2" t="s">
        <v>43</v>
      </c>
      <c r="B31" s="1" t="s">
        <v>39</v>
      </c>
      <c r="C31" s="1" t="s">
        <v>39</v>
      </c>
      <c r="D31" s="3">
        <v>415000</v>
      </c>
      <c r="E31" s="3">
        <v>254055</v>
      </c>
      <c r="F31" s="13">
        <f t="shared" si="0"/>
        <v>0.61218072289156622</v>
      </c>
    </row>
    <row r="32" spans="1:6" ht="32.25" customHeight="1" x14ac:dyDescent="0.2">
      <c r="A32" s="2" t="s">
        <v>44</v>
      </c>
      <c r="B32" s="1" t="s">
        <v>39</v>
      </c>
      <c r="C32" s="1" t="s">
        <v>22</v>
      </c>
      <c r="D32" s="3">
        <v>8561261</v>
      </c>
      <c r="E32" s="3">
        <v>5762014.7000000002</v>
      </c>
      <c r="F32" s="13">
        <f t="shared" si="0"/>
        <v>0.67303341178361464</v>
      </c>
    </row>
    <row r="33" spans="1:6" ht="15" customHeight="1" x14ac:dyDescent="0.2">
      <c r="A33" s="2" t="s">
        <v>45</v>
      </c>
      <c r="B33" s="1" t="s">
        <v>29</v>
      </c>
      <c r="C33" s="1" t="s">
        <v>0</v>
      </c>
      <c r="D33" s="3">
        <f>D34+D35</f>
        <v>15360480.74</v>
      </c>
      <c r="E33" s="3">
        <f>E34+E35</f>
        <v>11072289.720000001</v>
      </c>
      <c r="F33" s="13">
        <f t="shared" si="0"/>
        <v>0.72082963465894756</v>
      </c>
    </row>
    <row r="34" spans="1:6" ht="15" customHeight="1" x14ac:dyDescent="0.2">
      <c r="A34" s="2" t="s">
        <v>46</v>
      </c>
      <c r="B34" s="1" t="s">
        <v>29</v>
      </c>
      <c r="C34" s="1" t="s">
        <v>4</v>
      </c>
      <c r="D34" s="3">
        <v>13264244</v>
      </c>
      <c r="E34" s="3">
        <v>9603824.3000000007</v>
      </c>
      <c r="F34" s="13">
        <f t="shared" si="0"/>
        <v>0.72403857317461895</v>
      </c>
    </row>
    <row r="35" spans="1:6" ht="32.25" customHeight="1" x14ac:dyDescent="0.2">
      <c r="A35" s="2" t="s">
        <v>47</v>
      </c>
      <c r="B35" s="1" t="s">
        <v>29</v>
      </c>
      <c r="C35" s="1" t="s">
        <v>8</v>
      </c>
      <c r="D35" s="3">
        <v>2096236.74</v>
      </c>
      <c r="E35" s="3">
        <v>1468465.42</v>
      </c>
      <c r="F35" s="13">
        <f t="shared" si="0"/>
        <v>0.70052460773109049</v>
      </c>
    </row>
    <row r="36" spans="1:6" ht="15" customHeight="1" x14ac:dyDescent="0.2">
      <c r="A36" s="2" t="s">
        <v>48</v>
      </c>
      <c r="B36" s="1" t="s">
        <v>24</v>
      </c>
      <c r="C36" s="1" t="s">
        <v>0</v>
      </c>
      <c r="D36" s="3">
        <f>D37+D38+D39</f>
        <v>8601579.4000000004</v>
      </c>
      <c r="E36" s="3">
        <f>E37+E38+E39</f>
        <v>5256198.03</v>
      </c>
      <c r="F36" s="13">
        <f t="shared" si="0"/>
        <v>0.61107359306594322</v>
      </c>
    </row>
    <row r="37" spans="1:6" ht="15" customHeight="1" x14ac:dyDescent="0.2">
      <c r="A37" s="2" t="s">
        <v>49</v>
      </c>
      <c r="B37" s="1" t="s">
        <v>24</v>
      </c>
      <c r="C37" s="1" t="s">
        <v>4</v>
      </c>
      <c r="D37" s="3">
        <v>934624</v>
      </c>
      <c r="E37" s="3">
        <v>544515.9</v>
      </c>
      <c r="F37" s="13">
        <f t="shared" si="0"/>
        <v>0.58260423443010245</v>
      </c>
    </row>
    <row r="38" spans="1:6" ht="15" customHeight="1" x14ac:dyDescent="0.2">
      <c r="A38" s="2" t="s">
        <v>50</v>
      </c>
      <c r="B38" s="1" t="s">
        <v>24</v>
      </c>
      <c r="C38" s="1" t="s">
        <v>8</v>
      </c>
      <c r="D38" s="3">
        <v>7638955.4000000004</v>
      </c>
      <c r="E38" s="3">
        <v>4683682.13</v>
      </c>
      <c r="F38" s="13">
        <f t="shared" si="0"/>
        <v>0.61313123126756308</v>
      </c>
    </row>
    <row r="39" spans="1:6" ht="32.25" customHeight="1" x14ac:dyDescent="0.2">
      <c r="A39" s="2" t="s">
        <v>51</v>
      </c>
      <c r="B39" s="1" t="s">
        <v>24</v>
      </c>
      <c r="C39" s="1" t="s">
        <v>12</v>
      </c>
      <c r="D39" s="3">
        <v>28000</v>
      </c>
      <c r="E39" s="3">
        <v>28000</v>
      </c>
      <c r="F39" s="13">
        <f t="shared" si="0"/>
        <v>1</v>
      </c>
    </row>
    <row r="40" spans="1:6" ht="15" customHeight="1" x14ac:dyDescent="0.2">
      <c r="A40" s="2" t="s">
        <v>52</v>
      </c>
      <c r="B40" s="1" t="s">
        <v>14</v>
      </c>
      <c r="C40" s="1" t="s">
        <v>0</v>
      </c>
      <c r="D40" s="3">
        <f>D41+D42</f>
        <v>46145975.149999999</v>
      </c>
      <c r="E40" s="3">
        <f>E41+E42</f>
        <v>35799935.310000002</v>
      </c>
      <c r="F40" s="13">
        <f t="shared" si="0"/>
        <v>0.77579756833895841</v>
      </c>
    </row>
    <row r="41" spans="1:6" ht="15" customHeight="1" x14ac:dyDescent="0.2">
      <c r="A41" s="2" t="s">
        <v>53</v>
      </c>
      <c r="B41" s="1" t="s">
        <v>14</v>
      </c>
      <c r="C41" s="1" t="s">
        <v>4</v>
      </c>
      <c r="D41" s="3">
        <v>17113640</v>
      </c>
      <c r="E41" s="3">
        <v>11435126.99</v>
      </c>
      <c r="F41" s="13">
        <f t="shared" si="0"/>
        <v>0.66818788930934625</v>
      </c>
    </row>
    <row r="42" spans="1:6" ht="15" customHeight="1" x14ac:dyDescent="0.2">
      <c r="A42" s="2" t="s">
        <v>54</v>
      </c>
      <c r="B42" s="1" t="s">
        <v>14</v>
      </c>
      <c r="C42" s="1" t="s">
        <v>18</v>
      </c>
      <c r="D42" s="3">
        <v>29032335.149999999</v>
      </c>
      <c r="E42" s="3">
        <v>24364808.32</v>
      </c>
      <c r="F42" s="13">
        <f t="shared" si="0"/>
        <v>0.8392300582821014</v>
      </c>
    </row>
    <row r="43" spans="1:6" ht="15" customHeight="1" x14ac:dyDescent="0.2">
      <c r="A43" s="2" t="s">
        <v>55</v>
      </c>
      <c r="B43" s="1" t="s">
        <v>32</v>
      </c>
      <c r="C43" s="1" t="s">
        <v>0</v>
      </c>
      <c r="D43" s="3">
        <f>D44</f>
        <v>443780</v>
      </c>
      <c r="E43" s="3">
        <f>E44</f>
        <v>260961.48</v>
      </c>
      <c r="F43" s="13">
        <f t="shared" si="0"/>
        <v>0.5880424534679346</v>
      </c>
    </row>
    <row r="44" spans="1:6" ht="15" customHeight="1" x14ac:dyDescent="0.2">
      <c r="A44" s="2" t="s">
        <v>56</v>
      </c>
      <c r="B44" s="1" t="s">
        <v>32</v>
      </c>
      <c r="C44" s="1" t="s">
        <v>18</v>
      </c>
      <c r="D44" s="3">
        <v>443780</v>
      </c>
      <c r="E44" s="3">
        <v>260961.48</v>
      </c>
      <c r="F44" s="13">
        <f t="shared" si="0"/>
        <v>0.5880424534679346</v>
      </c>
    </row>
    <row r="45" spans="1:6" ht="32.25" customHeight="1" x14ac:dyDescent="0.2">
      <c r="A45" s="2" t="s">
        <v>57</v>
      </c>
      <c r="B45" s="1" t="s">
        <v>16</v>
      </c>
      <c r="C45" s="1" t="s">
        <v>0</v>
      </c>
      <c r="D45" s="3">
        <f>D46</f>
        <v>768906.92</v>
      </c>
      <c r="E45" s="3">
        <f>E46</f>
        <v>759397.33</v>
      </c>
      <c r="F45" s="13">
        <f t="shared" si="0"/>
        <v>0.98763232615984253</v>
      </c>
    </row>
    <row r="46" spans="1:6" ht="32.25" customHeight="1" x14ac:dyDescent="0.2">
      <c r="A46" s="2" t="s">
        <v>58</v>
      </c>
      <c r="B46" s="1" t="s">
        <v>16</v>
      </c>
      <c r="C46" s="1" t="s">
        <v>4</v>
      </c>
      <c r="D46" s="3">
        <v>768906.92</v>
      </c>
      <c r="E46" s="3">
        <v>759397.33</v>
      </c>
      <c r="F46" s="13">
        <f t="shared" si="0"/>
        <v>0.98763232615984253</v>
      </c>
    </row>
    <row r="47" spans="1:6" s="17" customFormat="1" ht="15" customHeight="1" x14ac:dyDescent="0.2">
      <c r="A47" s="14" t="s">
        <v>59</v>
      </c>
      <c r="B47" s="14"/>
      <c r="C47" s="14"/>
      <c r="D47" s="15">
        <f>D45+D43+D40+D36+D33+D27+D22+D16+D13+D11+D4</f>
        <v>404619064.19</v>
      </c>
      <c r="E47" s="15">
        <f>E45+E43+E40+E36+E33+E27+E22+E16+E13+E11+E4</f>
        <v>256671792.77000001</v>
      </c>
      <c r="F47" s="16">
        <f t="shared" si="0"/>
        <v>0.63435417528787696</v>
      </c>
    </row>
    <row r="48" spans="1:6" x14ac:dyDescent="0.2">
      <c r="D48" s="12">
        <f>D47-D50</f>
        <v>0</v>
      </c>
      <c r="E48" s="12">
        <f>E47-E50</f>
        <v>0</v>
      </c>
    </row>
    <row r="50" spans="4:5" x14ac:dyDescent="0.2">
      <c r="D50">
        <v>404619064.19</v>
      </c>
      <c r="E50">
        <v>256671792.77000001</v>
      </c>
    </row>
  </sheetData>
  <mergeCells count="3">
    <mergeCell ref="A47:C47"/>
    <mergeCell ref="A1:F1"/>
    <mergeCell ref="A2:F2"/>
  </mergeCells>
  <pageMargins left="0.39370080000000002" right="0.39370080000000002" top="0.55826770000000003" bottom="0.51259840000000001" header="0.3" footer="0.3"/>
  <pageSetup paperSize="9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2022-10-06T21:42:37Z</dcterms:modified>
</cp:coreProperties>
</file>