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10005" windowHeight="10005"/>
  </bookViews>
  <sheets>
    <sheet name="Документ (1)" sheetId="1" r:id="rId1"/>
  </sheets>
  <definedNames>
    <definedName name="_xlnm.Print_Titles" localSheetId="0">'Документ (1)'!$3:$3</definedName>
  </definedNames>
  <calcPr calcId="124519"/>
</workbook>
</file>

<file path=xl/calcChain.xml><?xml version="1.0" encoding="utf-8"?>
<calcChain xmlns="http://schemas.openxmlformats.org/spreadsheetml/2006/main">
  <c r="G10" i="1"/>
  <c r="G9"/>
  <c r="G353"/>
  <c r="G351"/>
  <c r="G354"/>
  <c r="G45"/>
  <c r="G41"/>
  <c r="G49"/>
  <c r="G47"/>
  <c r="G231"/>
  <c r="G226"/>
  <c r="I240"/>
  <c r="H239"/>
  <c r="H238" s="1"/>
  <c r="G239"/>
  <c r="G238"/>
  <c r="I238" s="1"/>
  <c r="I239" l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33"/>
  <c r="I34"/>
  <c r="I35"/>
  <c r="I36"/>
  <c r="I38"/>
  <c r="I39"/>
  <c r="I40"/>
  <c r="I41"/>
  <c r="I42"/>
  <c r="I43"/>
  <c r="I44"/>
  <c r="I45"/>
  <c r="I47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4"/>
  <c r="I345"/>
  <c r="I346"/>
  <c r="I347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H200" l="1"/>
  <c r="H426"/>
  <c r="H425" s="1"/>
  <c r="H424" s="1"/>
  <c r="H421"/>
  <c r="H420"/>
  <c r="H418"/>
  <c r="H414"/>
  <c r="H413" s="1"/>
  <c r="H412" s="1"/>
  <c r="H411" s="1"/>
  <c r="H410" s="1"/>
  <c r="H408"/>
  <c r="H407" s="1"/>
  <c r="H406" s="1"/>
  <c r="H404"/>
  <c r="H399"/>
  <c r="H396"/>
  <c r="H395" s="1"/>
  <c r="H394" s="1"/>
  <c r="H390"/>
  <c r="H389"/>
  <c r="H388" s="1"/>
  <c r="H387" s="1"/>
  <c r="H384"/>
  <c r="H383" s="1"/>
  <c r="H381"/>
  <c r="H379"/>
  <c r="H373"/>
  <c r="H369"/>
  <c r="H359"/>
  <c r="H358" s="1"/>
  <c r="H357" s="1"/>
  <c r="H356" s="1"/>
  <c r="H350"/>
  <c r="H349" s="1"/>
  <c r="H348" s="1"/>
  <c r="H346"/>
  <c r="H345" s="1"/>
  <c r="H344" s="1"/>
  <c r="H338"/>
  <c r="H337" s="1"/>
  <c r="H333"/>
  <c r="H332" s="1"/>
  <c r="H330"/>
  <c r="H324"/>
  <c r="H320"/>
  <c r="H316"/>
  <c r="H315" s="1"/>
  <c r="H314" s="1"/>
  <c r="H310"/>
  <c r="H309" s="1"/>
  <c r="H308" s="1"/>
  <c r="H307" s="1"/>
  <c r="H302"/>
  <c r="H301" s="1"/>
  <c r="H300" s="1"/>
  <c r="H298"/>
  <c r="H296"/>
  <c r="H290"/>
  <c r="H286"/>
  <c r="H280"/>
  <c r="H279" s="1"/>
  <c r="H278" s="1"/>
  <c r="H277" s="1"/>
  <c r="H275"/>
  <c r="H274"/>
  <c r="H273" s="1"/>
  <c r="H272" s="1"/>
  <c r="H268"/>
  <c r="H264"/>
  <c r="H263" s="1"/>
  <c r="H259"/>
  <c r="H255"/>
  <c r="H254" s="1"/>
  <c r="H251"/>
  <c r="H249"/>
  <c r="H248"/>
  <c r="H246"/>
  <c r="H245"/>
  <c r="H243"/>
  <c r="H242"/>
  <c r="H241" s="1"/>
  <c r="H236"/>
  <c r="H235" s="1"/>
  <c r="H233"/>
  <c r="H232" s="1"/>
  <c r="H231" s="1"/>
  <c r="H229"/>
  <c r="H228"/>
  <c r="H227" s="1"/>
  <c r="H224"/>
  <c r="H223"/>
  <c r="H221"/>
  <c r="H220" s="1"/>
  <c r="H216"/>
  <c r="H215" s="1"/>
  <c r="H213"/>
  <c r="H212" s="1"/>
  <c r="H209"/>
  <c r="H208" s="1"/>
  <c r="H207" s="1"/>
  <c r="H205"/>
  <c r="H204" s="1"/>
  <c r="H202"/>
  <c r="H201" s="1"/>
  <c r="H199"/>
  <c r="H198" s="1"/>
  <c r="H196"/>
  <c r="H195" s="1"/>
  <c r="H193"/>
  <c r="H192" s="1"/>
  <c r="H190"/>
  <c r="H189" s="1"/>
  <c r="H187"/>
  <c r="H185"/>
  <c r="H184" s="1"/>
  <c r="H181"/>
  <c r="H180"/>
  <c r="H179" s="1"/>
  <c r="H176"/>
  <c r="H175" s="1"/>
  <c r="H173"/>
  <c r="H172" s="1"/>
  <c r="H170"/>
  <c r="H169" s="1"/>
  <c r="H165"/>
  <c r="H164" s="1"/>
  <c r="H161"/>
  <c r="H160" s="1"/>
  <c r="H158"/>
  <c r="H157" s="1"/>
  <c r="H154"/>
  <c r="H153" s="1"/>
  <c r="H151"/>
  <c r="H148"/>
  <c r="H147"/>
  <c r="H143"/>
  <c r="H142"/>
  <c r="H140"/>
  <c r="H139"/>
  <c r="H136"/>
  <c r="H135"/>
  <c r="H134" s="1"/>
  <c r="H130"/>
  <c r="H129" s="1"/>
  <c r="H127"/>
  <c r="H126" s="1"/>
  <c r="H124"/>
  <c r="H123" s="1"/>
  <c r="H121"/>
  <c r="H120" s="1"/>
  <c r="H118"/>
  <c r="H117" s="1"/>
  <c r="H114"/>
  <c r="H113" s="1"/>
  <c r="H111"/>
  <c r="H110" s="1"/>
  <c r="H107"/>
  <c r="H106" s="1"/>
  <c r="H104"/>
  <c r="H103" s="1"/>
  <c r="H97"/>
  <c r="H94"/>
  <c r="H93" s="1"/>
  <c r="H92" s="1"/>
  <c r="H91" s="1"/>
  <c r="H88"/>
  <c r="H87" s="1"/>
  <c r="H86" s="1"/>
  <c r="H85" s="1"/>
  <c r="H82"/>
  <c r="H81" s="1"/>
  <c r="H76"/>
  <c r="H75" s="1"/>
  <c r="H70"/>
  <c r="H67"/>
  <c r="H64"/>
  <c r="H63" s="1"/>
  <c r="H60"/>
  <c r="H59" s="1"/>
  <c r="H58" s="1"/>
  <c r="H56"/>
  <c r="H55" s="1"/>
  <c r="H54" s="1"/>
  <c r="H51"/>
  <c r="H50"/>
  <c r="H48"/>
  <c r="H46"/>
  <c r="H37"/>
  <c r="H33"/>
  <c r="H25"/>
  <c r="H24"/>
  <c r="H23" s="1"/>
  <c r="H20"/>
  <c r="H19" s="1"/>
  <c r="H17"/>
  <c r="H15"/>
  <c r="H11"/>
  <c r="H8"/>
  <c r="G426"/>
  <c r="G425" s="1"/>
  <c r="G424" s="1"/>
  <c r="G421"/>
  <c r="G418"/>
  <c r="G414"/>
  <c r="G408"/>
  <c r="G407" s="1"/>
  <c r="G404"/>
  <c r="G399"/>
  <c r="G396"/>
  <c r="G390"/>
  <c r="G389" s="1"/>
  <c r="G384"/>
  <c r="G383" s="1"/>
  <c r="G381"/>
  <c r="G379"/>
  <c r="G373"/>
  <c r="G369"/>
  <c r="G359"/>
  <c r="G358" s="1"/>
  <c r="G357" s="1"/>
  <c r="G350"/>
  <c r="G346"/>
  <c r="G345" s="1"/>
  <c r="G344" s="1"/>
  <c r="G338"/>
  <c r="G337" s="1"/>
  <c r="G333"/>
  <c r="G332" s="1"/>
  <c r="G330"/>
  <c r="G324"/>
  <c r="G320"/>
  <c r="G316"/>
  <c r="G315" s="1"/>
  <c r="G310"/>
  <c r="G309" s="1"/>
  <c r="G308" s="1"/>
  <c r="G302"/>
  <c r="G301" s="1"/>
  <c r="G300" s="1"/>
  <c r="G298"/>
  <c r="G296"/>
  <c r="G290"/>
  <c r="G286"/>
  <c r="G280"/>
  <c r="G279" s="1"/>
  <c r="G275"/>
  <c r="G274" s="1"/>
  <c r="G268"/>
  <c r="G264"/>
  <c r="G259"/>
  <c r="G255"/>
  <c r="G251"/>
  <c r="G249"/>
  <c r="G246"/>
  <c r="G245" s="1"/>
  <c r="G243"/>
  <c r="G242" s="1"/>
  <c r="G236"/>
  <c r="G235" s="1"/>
  <c r="G233"/>
  <c r="G232" s="1"/>
  <c r="G229"/>
  <c r="G228" s="1"/>
  <c r="G224"/>
  <c r="G223" s="1"/>
  <c r="G221"/>
  <c r="G220" s="1"/>
  <c r="G216"/>
  <c r="G215" s="1"/>
  <c r="G213"/>
  <c r="G212" s="1"/>
  <c r="G209"/>
  <c r="G208" s="1"/>
  <c r="G205"/>
  <c r="G204" s="1"/>
  <c r="G202"/>
  <c r="G201" s="1"/>
  <c r="G199"/>
  <c r="G198" s="1"/>
  <c r="G196"/>
  <c r="G195" s="1"/>
  <c r="G193"/>
  <c r="G192" s="1"/>
  <c r="G190"/>
  <c r="G189" s="1"/>
  <c r="G187"/>
  <c r="G185"/>
  <c r="G181"/>
  <c r="G180" s="1"/>
  <c r="G176"/>
  <c r="G175" s="1"/>
  <c r="G173"/>
  <c r="G172" s="1"/>
  <c r="G170"/>
  <c r="G169" s="1"/>
  <c r="G165"/>
  <c r="G164" s="1"/>
  <c r="G161"/>
  <c r="G160" s="1"/>
  <c r="G158"/>
  <c r="G157" s="1"/>
  <c r="G154"/>
  <c r="G153" s="1"/>
  <c r="G151"/>
  <c r="G148"/>
  <c r="G143"/>
  <c r="G142" s="1"/>
  <c r="G140"/>
  <c r="G139" s="1"/>
  <c r="G136"/>
  <c r="G135" s="1"/>
  <c r="G130"/>
  <c r="G129" s="1"/>
  <c r="G127"/>
  <c r="G126" s="1"/>
  <c r="G124"/>
  <c r="G123" s="1"/>
  <c r="G121"/>
  <c r="G120" s="1"/>
  <c r="G118"/>
  <c r="G117" s="1"/>
  <c r="G114"/>
  <c r="G113" s="1"/>
  <c r="G111"/>
  <c r="G110" s="1"/>
  <c r="G107"/>
  <c r="G106" s="1"/>
  <c r="G104"/>
  <c r="G103" s="1"/>
  <c r="G97"/>
  <c r="G94"/>
  <c r="G88"/>
  <c r="G87" s="1"/>
  <c r="G82"/>
  <c r="G81" s="1"/>
  <c r="G76"/>
  <c r="G75" s="1"/>
  <c r="G70"/>
  <c r="G67"/>
  <c r="G64"/>
  <c r="G63" s="1"/>
  <c r="G60"/>
  <c r="G59" s="1"/>
  <c r="G56"/>
  <c r="G55" s="1"/>
  <c r="G51"/>
  <c r="G50" s="1"/>
  <c r="G48"/>
  <c r="I48" s="1"/>
  <c r="G46"/>
  <c r="I46" s="1"/>
  <c r="G37"/>
  <c r="I37" s="1"/>
  <c r="G33"/>
  <c r="G25"/>
  <c r="G24" s="1"/>
  <c r="G23" s="1"/>
  <c r="G20"/>
  <c r="G19" s="1"/>
  <c r="G17"/>
  <c r="G15"/>
  <c r="G11"/>
  <c r="G8"/>
  <c r="I8" s="1"/>
  <c r="G349" l="1"/>
  <c r="I349" s="1"/>
  <c r="I350"/>
  <c r="H368"/>
  <c r="H319"/>
  <c r="H211"/>
  <c r="H393"/>
  <c r="H392" s="1"/>
  <c r="H367"/>
  <c r="H366" s="1"/>
  <c r="H365" s="1"/>
  <c r="H343"/>
  <c r="H318"/>
  <c r="H313" s="1"/>
  <c r="H285"/>
  <c r="H284" s="1"/>
  <c r="H283" s="1"/>
  <c r="H282" s="1"/>
  <c r="H219"/>
  <c r="H218" s="1"/>
  <c r="H183"/>
  <c r="H178" s="1"/>
  <c r="H163"/>
  <c r="H109"/>
  <c r="H102"/>
  <c r="H66"/>
  <c r="H62"/>
  <c r="H30" s="1"/>
  <c r="H32"/>
  <c r="H31" s="1"/>
  <c r="H7"/>
  <c r="H6" s="1"/>
  <c r="H5" s="1"/>
  <c r="H4" s="1"/>
  <c r="H116"/>
  <c r="H101" s="1"/>
  <c r="H146"/>
  <c r="H253"/>
  <c r="H226" s="1"/>
  <c r="G413"/>
  <c r="G420"/>
  <c r="G319"/>
  <c r="G368"/>
  <c r="G395"/>
  <c r="G412"/>
  <c r="G314"/>
  <c r="G348"/>
  <c r="I348" s="1"/>
  <c r="G285"/>
  <c r="G388"/>
  <c r="G387" s="1"/>
  <c r="G406"/>
  <c r="G147"/>
  <c r="G356"/>
  <c r="G343"/>
  <c r="I343" s="1"/>
  <c r="G278"/>
  <c r="G273"/>
  <c r="G284"/>
  <c r="G263"/>
  <c r="G307"/>
  <c r="G254"/>
  <c r="G248"/>
  <c r="G211"/>
  <c r="G219"/>
  <c r="G227"/>
  <c r="G207"/>
  <c r="G184"/>
  <c r="G66"/>
  <c r="G62" s="1"/>
  <c r="G54"/>
  <c r="G102"/>
  <c r="G109"/>
  <c r="G116"/>
  <c r="G179"/>
  <c r="G58"/>
  <c r="G134"/>
  <c r="G32"/>
  <c r="I32" s="1"/>
  <c r="G93"/>
  <c r="G163"/>
  <c r="G146"/>
  <c r="G86"/>
  <c r="G92"/>
  <c r="G7"/>
  <c r="I7" s="1"/>
  <c r="H312" l="1"/>
  <c r="H145"/>
  <c r="H29" s="1"/>
  <c r="H428" s="1"/>
  <c r="G394"/>
  <c r="G218"/>
  <c r="G283"/>
  <c r="G277"/>
  <c r="G183"/>
  <c r="G393"/>
  <c r="G318"/>
  <c r="G241"/>
  <c r="G85"/>
  <c r="G367"/>
  <c r="G411"/>
  <c r="G410"/>
  <c r="G101"/>
  <c r="G272"/>
  <c r="G282"/>
  <c r="G253"/>
  <c r="G145"/>
  <c r="G31"/>
  <c r="I31" s="1"/>
  <c r="G6"/>
  <c r="I6" s="1"/>
  <c r="G91"/>
  <c r="G178" l="1"/>
  <c r="G366"/>
  <c r="G392"/>
  <c r="G313"/>
  <c r="G30"/>
  <c r="I30" s="1"/>
  <c r="G5"/>
  <c r="I5" s="1"/>
  <c r="G312" l="1"/>
  <c r="I312" s="1"/>
  <c r="G365"/>
  <c r="G29"/>
  <c r="I29" s="1"/>
  <c r="G4"/>
  <c r="I4" s="1"/>
  <c r="G428" l="1"/>
  <c r="I428" s="1"/>
</calcChain>
</file>

<file path=xl/sharedStrings.xml><?xml version="1.0" encoding="utf-8"?>
<sst xmlns="http://schemas.openxmlformats.org/spreadsheetml/2006/main" count="2560" uniqueCount="291">
  <si>
    <t>Вед.</t>
  </si>
  <si>
    <t>Разд.</t>
  </si>
  <si>
    <t>Ц.ст.</t>
  </si>
  <si>
    <t>Расх.</t>
  </si>
  <si>
    <t>Эк.класс.</t>
  </si>
  <si>
    <t xml:space="preserve">  Совет народных депутатов города Фокино</t>
  </si>
  <si>
    <t>001</t>
  </si>
  <si>
    <t>0000</t>
  </si>
  <si>
    <t>0000000</t>
  </si>
  <si>
    <t>000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</si>
  <si>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</si>
  <si>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</si>
  <si>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</si>
  <si>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</si>
  <si>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Центральный аппарат</t>
  </si>
  <si>
    <t>0020400</t>
  </si>
  <si>
    <t xml:space="preserve">          Расходы на выплаты персоналу государственных (муниципальных) органов</t>
  </si>
  <si>
    <t>120</t>
  </si>
  <si>
    <t xml:space="preserve">            Заработная плата</t>
  </si>
  <si>
    <t>211</t>
  </si>
  <si>
    <t xml:space="preserve">            Начисления на выплаты по оплате труда</t>
  </si>
  <si>
    <t>213</t>
  </si>
  <si>
    <t xml:space="preserve">          Иные закупки товаров, работ и услуг для государственных(муниципальных) нужд</t>
  </si>
  <si>
    <t>240</t>
  </si>
  <si>
    <t xml:space="preserve">            Услуги связи</t>
  </si>
  <si>
    <t>221</t>
  </si>
  <si>
    <t xml:space="preserve">            Прочие работы, услуги</t>
  </si>
  <si>
    <t>226</t>
  </si>
  <si>
    <t xml:space="preserve">            Увеличение стоимости материальных запасов</t>
  </si>
  <si>
    <t>340</t>
  </si>
  <si>
    <t xml:space="preserve">          Уплата налога на имущество организаций и земельного налога</t>
  </si>
  <si>
    <t>851</t>
  </si>
  <si>
    <t xml:space="preserve">            Прочие расходы</t>
  </si>
  <si>
    <t>290</t>
  </si>
  <si>
    <t xml:space="preserve">          Уплата прочих налогов, сборов и иных  платежей</t>
  </si>
  <si>
    <t>852</t>
  </si>
  <si>
    <t xml:space="preserve">        Председатель представительного органа муниципального образования</t>
  </si>
  <si>
    <t>0021100</t>
  </si>
  <si>
    <t xml:space="preserve">      Другие общегосударственные вопросы</t>
  </si>
  <si>
    <t>0113</t>
  </si>
  <si>
    <t xml:space="preserve">        Долгосрочнаяя  целевая программа "Развитие информационного обеспечения "</t>
  </si>
  <si>
    <t>7952200</t>
  </si>
  <si>
    <t xml:space="preserve">            Работы, услуги по содержанию имущества</t>
  </si>
  <si>
    <t>225</t>
  </si>
  <si>
    <t xml:space="preserve">            Увеличение стоимости основных средств</t>
  </si>
  <si>
    <t>310</t>
  </si>
  <si>
    <t xml:space="preserve">  Администрация города Фокино</t>
  </si>
  <si>
    <t>002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</si>
  <si>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</si>
  <si>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</si>
  <si>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Прочие выплаты</t>
  </si>
  <si>
    <t>212</t>
  </si>
  <si>
    <t xml:space="preserve">            Транспортные услуги</t>
  </si>
  <si>
    <t>222</t>
  </si>
  <si>
    <t xml:space="preserve">            Коммунальные услуги</t>
  </si>
  <si>
    <t>223</t>
  </si>
  <si>
    <t xml:space="preserve">        Глава местной администрации (исполнительно-распорядительного органа муниципального образования)</t>
  </si>
  <si>
    <t>0020800</t>
  </si>
  <si>
    <t xml:space="preserve">      Обеспечение проведения выборов и референдумов</t>
  </si>
  <si>
    <t>0107</t>
  </si>
  <si>
    <t xml:space="preserve">        Проведение выборов в законодательные (представительные) органы  власти муниципального образования</t>
  </si>
  <si>
    <t>0200002</t>
  </si>
  <si>
    <t xml:space="preserve">          Специальные расходы</t>
  </si>
  <si>
    <t>880</t>
  </si>
  <si>
    <t xml:space="preserve">      Резервные фонды</t>
  </si>
  <si>
    <t>0111</t>
  </si>
  <si>
    <t xml:space="preserve">        Резервные фонды местных администраций</t>
  </si>
  <si>
    <t>0700500</t>
  </si>
  <si>
    <t xml:space="preserve">          Резервные средства</t>
  </si>
  <si>
    <t>870</t>
  </si>
  <si>
    <t xml:space="preserve">        Мероприятия по созданию многофункционального центра в городе Фокино</t>
  </si>
  <si>
    <t>5209900</t>
  </si>
  <si>
    <t xml:space="preserve">        Организация деятельности административных комиссий</t>
  </si>
  <si>
    <t>5210204</t>
  </si>
  <si>
    <t xml:space="preserve">        Возмещение морального вреда по решению суда</t>
  </si>
  <si>
    <t>9800000</t>
  </si>
  <si>
    <t xml:space="preserve">          Исполнение судебных актов и мировых соглашений</t>
  </si>
  <si>
    <t>830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</si>
  <si>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</si>
  <si>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</si>
  <si>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</si>
  <si>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</si>
  <si>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Субвенции бюджетам городских округов на осуществление отдельных государственных полномочий по первичному воинскому учету на территориях, где отсутствуют военные комиссариаты</t>
  </si>
  <si>
    <t>0013602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</si>
  <si>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</si>
  <si>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</si>
  <si>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 ситуаций природного и техногенного характера, гражданская оборона</t>
  </si>
  <si>
    <t>0309</t>
  </si>
  <si>
    <t xml:space="preserve">        Органы национальной безопасности и правоохранительной деятельности</t>
  </si>
  <si>
    <t>2026701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</si>
  <si>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</si>
  <si>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</si>
  <si>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</si>
  <si>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</si>
  <si>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  Осуществление государственных полномочий в области содействия занятости населения, включая расходы по осуществлению этих полномочий</t>
  </si>
  <si>
    <t>5101000</t>
  </si>
  <si>
    <t xml:space="preserve">          Субсидии бюджетным учреждениям на иные цели</t>
  </si>
  <si>
    <t>612</t>
  </si>
  <si>
    <t xml:space="preserve">            Безвозмездные  перечисления государственным и муниципальным организациям</t>
  </si>
  <si>
    <t>241</t>
  </si>
  <si>
    <t xml:space="preserve">        ДЦП "Профилактика безнадзорности и правонарушений несовершеннолетних"</t>
  </si>
  <si>
    <t>7952700</t>
  </si>
  <si>
    <t xml:space="preserve">      Транспорт</t>
  </si>
  <si>
    <t>0408</t>
  </si>
  <si>
    <t xml:space="preserve">          Субсидии юридическим лицам (кроме государственных(муниципальных) учреждений), индивидуальным предпринимателям и  физическим лицам - производителям товаров, работ, услуг</t>
  </si>
  <si>
    <t>810</t>
  </si>
  <si>
    <t xml:space="preserve">            Безвозмездные  перечисления  организациям , за исключением государственных и муниципальных</t>
  </si>
  <si>
    <t>242</t>
  </si>
  <si>
    <t xml:space="preserve">        Субсидии транспортным организациям на компенсацию потерь в доходах, возникающих в результате регулирования тарифов на перевозки пассажиров за счет средств областного бюджета</t>
  </si>
  <si>
    <t>3170110</t>
  </si>
  <si>
    <t xml:space="preserve">        Субсидии транспортным организациям на компенсацию потерь в доходах, возникающих в результате регулирования тарифов на перевозки пассажиров за счет средств местного бюджета</t>
  </si>
  <si>
    <t>3170120</t>
  </si>
  <si>
    <t xml:space="preserve">      Дорожное хозяйство (дорожные фонды)</t>
  </si>
  <si>
    <t>0409</t>
  </si>
  <si>
    <t xml:space="preserve">       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</si>
  <si>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3150102</t>
  </si>
  <si>
    <t xml:space="preserve">        Содержание автомобильных дорог общего пользования местного значения за счет средств областного бюджета</t>
  </si>
  <si>
    <t>3150110</t>
  </si>
  <si>
    <t xml:space="preserve">        Ремонт автомобильных дорог общего пользования местного значения за счет средств областного бюджета</t>
  </si>
  <si>
    <t>3150120</t>
  </si>
  <si>
    <t xml:space="preserve">        Мероприятия по реализации Федерального закона от 9 февраля 2007 года N 16-ФЗ "О транспортной безопасности" в сфере дорожного хозяйства</t>
  </si>
  <si>
    <t>3150302</t>
  </si>
  <si>
    <t xml:space="preserve">        Содерж автомобильных дорог и инженерных сооружений на них в границах  городских округов в рамках благоустройства</t>
  </si>
  <si>
    <t>6000200</t>
  </si>
  <si>
    <t xml:space="preserve">      Другие вопросы в области национальной экономики</t>
  </si>
  <si>
    <t>0412</t>
  </si>
  <si>
    <t xml:space="preserve">        Осуществление отдельных государственных  полномочий Брянской области в области охраны труда</t>
  </si>
  <si>
    <t>5210222</t>
  </si>
  <si>
    <t xml:space="preserve">        ДЦП "Поддержка малого и среднего предпринимательства в городе Фокино на 2012-2014гг"</t>
  </si>
  <si>
    <t>7951900</t>
  </si>
  <si>
    <t xml:space="preserve">        Долгосрочная целевая программа "Реформирование земельных, имущественных отношений и градостроительства ( 2012-2014 гг)"</t>
  </si>
  <si>
    <t>7952300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</si>
  <si>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</si>
  <si>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</si>
  <si>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</si>
  <si>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</si>
  <si>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    Мероприятия в области коммунального хозяйства</t>
  </si>
  <si>
    <t>3510500</t>
  </si>
  <si>
    <t xml:space="preserve">        Долгосрочная целевая программа "Энергосбережение и повышение энергоэффективности в г. Фокино (2011-2020гг)"</t>
  </si>
  <si>
    <t>7951800</t>
  </si>
  <si>
    <t xml:space="preserve">          Бюджетные инвестиции в объекты муниципальной собственности</t>
  </si>
  <si>
    <t>411</t>
  </si>
  <si>
    <t xml:space="preserve">        Долгосрочная целевая программа "Жилище" (2011-2015 годы),Подпрограмма "Модернизация объектов коммунальной инфраструктуры"</t>
  </si>
  <si>
    <t>9220102</t>
  </si>
  <si>
    <t xml:space="preserve">        Долгосрочная целевая программа "Инженерное обустройство населенных пунктов Брянской области" (2009-2015 годы),Подпрограмма "Газификация Брянской области" (2009-2015 годы)</t>
  </si>
  <si>
    <t>9220301</t>
  </si>
  <si>
    <t xml:space="preserve">      Благоустройство</t>
  </si>
  <si>
    <t>0503</t>
  </si>
  <si>
    <t xml:space="preserve">        Уличное освещение</t>
  </si>
  <si>
    <t>6000100</t>
  </si>
  <si>
    <t xml:space="preserve">        Организация и содержание мест захоронения</t>
  </si>
  <si>
    <t>6000400</t>
  </si>
  <si>
    <t xml:space="preserve">        Прочие мероприятия по благоустройству городских округов и поселений</t>
  </si>
  <si>
    <t>6000500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</si>
  <si>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</si>
  <si>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</si>
  <si>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</si>
  <si>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</si>
  <si>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Обеспечение деятельности подведомственных учреждений</t>
  </si>
  <si>
    <t>4209900</t>
  </si>
  <si>
    <t xml:space="preserve">          Субсидии бюджетным учреждениям на финансовое обеспечение государственного(муниципального) задания на оказание государственных (муниципальных) услуг (выполнение работ)</t>
  </si>
  <si>
    <t>611</t>
  </si>
  <si>
    <t xml:space="preserve">      Общее образование</t>
  </si>
  <si>
    <t>0702</t>
  </si>
  <si>
    <t>4219900</t>
  </si>
  <si>
    <t>4239900</t>
  </si>
  <si>
    <t xml:space="preserve">        Модернизация региональных систем общего образования</t>
  </si>
  <si>
    <t>4362100</t>
  </si>
  <si>
    <t xml:space="preserve">        Реализация отдельных мероприятий в сфере образования</t>
  </si>
  <si>
    <t>4364000</t>
  </si>
  <si>
    <t xml:space="preserve">        Предоставление дополнительных мер государственной поддержки обучающихся</t>
  </si>
  <si>
    <t>4364300</t>
  </si>
  <si>
    <t xml:space="preserve">        Ежемесячное денежное вознаграждение за классное руководство</t>
  </si>
  <si>
    <t>5200900</t>
  </si>
  <si>
    <t xml:space="preserve">        Финансирование общеобразоваельных учреждений в части реализации основных общеобразовательных программ</t>
  </si>
  <si>
    <t>5210209</t>
  </si>
  <si>
    <t xml:space="preserve">      Молодежная политика и оздоровление детей</t>
  </si>
  <si>
    <t>0707</t>
  </si>
  <si>
    <t xml:space="preserve">        Оздоровление детей</t>
  </si>
  <si>
    <t>4320200</t>
  </si>
  <si>
    <t xml:space="preserve">      Другие вопросы в области образования</t>
  </si>
  <si>
    <t>0709</t>
  </si>
  <si>
    <t xml:space="preserve">        ДЦАП "Профилактика наркомании населения г.Фокино"2012-2014гг 
</t>
  </si>
  <si>
    <t>7952100</t>
  </si>
  <si>
    <t xml:space="preserve">    КУЛЬТУРА И КИНЕМАТОГРАФИЯ</t>
  </si>
  <si>
    <t>0800</t>
  </si>
  <si>
    <t xml:space="preserve">      Культура</t>
  </si>
  <si>
    <t>0801</t>
  </si>
  <si>
    <t>4409900</t>
  </si>
  <si>
    <t xml:space="preserve">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</si>
  <si>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</si>
  <si>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4429900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</si>
  <si>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</si>
  <si>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</si>
  <si>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</si>
  <si>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</si>
  <si>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Доплаты к пенсиям государственных служащих субъектов РФ и муниципальных служащих</t>
  </si>
  <si>
    <t>4910100</t>
  </si>
  <si>
    <t xml:space="preserve">          Пособия и компенсации по публичным нормативным обязательствам</t>
  </si>
  <si>
    <t>313</t>
  </si>
  <si>
    <t xml:space="preserve">            Пенсии, пособия , выплачиваемые организациями сектора гос управления</t>
  </si>
  <si>
    <t>263</t>
  </si>
  <si>
    <t xml:space="preserve">      Социальное обеспечение населения</t>
  </si>
  <si>
    <t>1003</t>
  </si>
  <si>
    <t xml:space="preserve">        Обеспечение сохранности жилых помещений, закрепленных за детьми-сиротами и детьми, оставшимися без попечения родителей</t>
  </si>
  <si>
    <t>5058300</t>
  </si>
  <si>
    <t xml:space="preserve">          Приобретение товаров, работ, услуг в пользу граждан 
</t>
  </si>
  <si>
    <t>323</t>
  </si>
  <si>
    <t xml:space="preserve">            Пособия по социальной помощи населению</t>
  </si>
  <si>
    <t>262</t>
  </si>
  <si>
    <t xml:space="preserve">        Городская целевая программа"Обеспечение жильем молодых семей города Фокино на 2012-2015гг</t>
  </si>
  <si>
    <t>7951700</t>
  </si>
  <si>
    <t xml:space="preserve">          Субсидии гражданам на приобретение жилья</t>
  </si>
  <si>
    <t>322</t>
  </si>
  <si>
    <t xml:space="preserve">      Охрана семьи и детства</t>
  </si>
  <si>
    <t>1004</t>
  </si>
  <si>
    <t xml:space="preserve">        Выплата единовременного пособия при всех формах устройства детей, лишенных родительского попечения, в семью</t>
  </si>
  <si>
    <t>5050502</t>
  </si>
  <si>
    <t xml:space="preserve">        Обеспечение предоставления жилых помещений детям-сиротам и детям, оставшимся без попечения родителей,лицам из их числа по договорам найма специализированных жилых помещений 
</t>
  </si>
  <si>
    <t>5052104</t>
  </si>
  <si>
    <t xml:space="preserve">        Выплата ежемесячных денежных средств на содержание и проезд ребенка, переданного на воспитание  в семью опекуна (попечителя), приемную семью, а также вознаграждение приемным родителям</t>
  </si>
  <si>
    <t>5201300</t>
  </si>
  <si>
    <t xml:space="preserve">      Другие вопросы в области социальной политики</t>
  </si>
  <si>
    <t>1006</t>
  </si>
  <si>
    <t xml:space="preserve">        Осуществление деятельности по профилактике безнадзорности и правонарушений несовершеннолетних</t>
  </si>
  <si>
    <t>5210203</t>
  </si>
  <si>
    <t xml:space="preserve">        Организация и осуществление деятельности по опеке и попечительству</t>
  </si>
  <si>
    <t>5210220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</si>
  <si>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</si>
  <si>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</si>
  <si>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</si>
  <si>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</si>
  <si>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>4829900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</si>
  <si>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</si>
  <si>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</si>
  <si>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</si>
  <si>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</si>
  <si>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>4579900</t>
  </si>
  <si>
    <t xml:space="preserve">  Финансовое управление администрации города Фокино</t>
  </si>
  <si>
    <t>003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</si>
  <si>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</si>
  <si>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</si>
  <si>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ОБСЛУЖИВАНИЕ ГОСУДАРСТВЕННОГО И МУНИЦИПАЛЬНОГО ДОЛГА</t>
  </si>
  <si>
    <t>1300</t>
  </si>
  <si>
    <t xml:space="preserve">      Обслуживание внутреннего государственного и муниципального долга</t>
  </si>
  <si>
    <t>1301</t>
  </si>
  <si>
    <t xml:space="preserve">        Процентные платежи по муниципальному долгу</t>
  </si>
  <si>
    <t>0650300</t>
  </si>
  <si>
    <t xml:space="preserve">          Обслуживание муниципального долга</t>
  </si>
  <si>
    <t>730</t>
  </si>
  <si>
    <t xml:space="preserve">            Обслуживание внутреннего долга</t>
  </si>
  <si>
    <t>231</t>
  </si>
  <si>
    <t xml:space="preserve">  Муниципальное казенное учреждение "Управление социально-культурной сферы города Фокино"</t>
  </si>
  <si>
    <t>004</t>
  </si>
  <si>
    <t xml:space="preserve">        Возмещение расходов на предоставление мер социальной поддержки по оплате жилых помещений с отоплением и освещением педагогическим работникам общеобразовательных учреждений, финансируемых из местных бюджетов, работающим и проживающим в сельской мкстности  или поселках городского типа на территории Брянской области</t>
  </si>
  <si>
    <t>5210213</t>
  </si>
  <si>
    <t xml:space="preserve">          Меры социальной поддержки населения по публичным нормативным обязательствам 
</t>
  </si>
  <si>
    <t>314</t>
  </si>
  <si>
    <t>4359900</t>
  </si>
  <si>
    <t>4529900</t>
  </si>
  <si>
    <t xml:space="preserve">          Расходы на выплаты персоналу казенных учреждений 
</t>
  </si>
  <si>
    <t>110</t>
  </si>
  <si>
    <t xml:space="preserve">        Компенсация части родительской платы за содержание ребенка в образовательных учреждениях</t>
  </si>
  <si>
    <t>5201000</t>
  </si>
  <si>
    <t xml:space="preserve">        ДЦП "Гражданско-патриатическое воспитание" (2011-2013гг) 
</t>
  </si>
  <si>
    <t>7952500</t>
  </si>
  <si>
    <t xml:space="preserve">      Массовый спорт</t>
  </si>
  <si>
    <t>1102</t>
  </si>
  <si>
    <t xml:space="preserve">        ДЦП "Физкультура и спорт"(2012-2014гг) 
</t>
  </si>
  <si>
    <t>7952400</t>
  </si>
  <si>
    <t xml:space="preserve">  Отдел имущественных и земельных отношений, архитектуры администрации города Фокино</t>
  </si>
  <si>
    <t>005</t>
  </si>
  <si>
    <t xml:space="preserve">  Муниципальное казенное учреждение "Единая дежурно-диспетчерская служба города Фокино"</t>
  </si>
  <si>
    <t>006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</si>
  <si>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</si>
  <si>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</si>
  <si>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Контрольно-счетная палата города Фокино</t>
  </si>
  <si>
    <t>016</t>
  </si>
  <si>
    <t xml:space="preserve">        Руководитель контрольно-счетной палаты муниципального образования и его заместители</t>
  </si>
  <si>
    <t>0022500</t>
  </si>
  <si>
    <t>Всего расходов:</t>
  </si>
  <si>
    <t>Начальник Финансового управления администрации города Фокино _______________ Шеремето А.Т.</t>
  </si>
  <si>
    <t>Исп. Фокина Е.В.</t>
  </si>
  <si>
    <t>руб.</t>
  </si>
  <si>
    <t>АНАЛИЗ ИСПОЛНЕНИЯ СВОДНОЙ БЮДЖЕТНОЙ РОСПИСИ 
БЮДЖЕТА ГОРОДСКОГО ОКРУГА "ГОРОД ФОКИНО" (РАСХОДЫ) 
на 01.11.2013г.</t>
  </si>
  <si>
    <t>наименование</t>
  </si>
  <si>
    <t>План на 
2013 год</t>
  </si>
  <si>
    <t>%
 исполнения</t>
  </si>
  <si>
    <t>Факт на 
01.11.2013г.</t>
  </si>
  <si>
    <t xml:space="preserve">        Подпрограмма "Обеспечение жильем молодых семей" (2011-2015 годы).</t>
  </si>
  <si>
    <t>9220103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</si>
</sst>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18" fillId="33" borderId="0" xfId="0" applyFont="1" applyFill="1"/>
    <xf numFmtId="0" fontId="19" fillId="0" borderId="0" xfId="0" applyFont="1"/>
    <xf numFmtId="49" fontId="18" fillId="33" borderId="10" xfId="0" applyNumberFormat="1" applyFont="1" applyFill="1" applyBorder="1" applyAlignment="1">
      <alignment horizontal="center" vertical="top" shrinkToFit="1"/>
    </xf>
    <xf numFmtId="0" fontId="18" fillId="33" borderId="10" xfId="0" applyFont="1" applyFill="1" applyBorder="1" applyAlignment="1">
      <alignment vertical="top" wrapText="1"/>
    </xf>
    <xf numFmtId="0" fontId="20" fillId="0" borderId="0" xfId="0" applyFont="1" applyFill="1" applyAlignment="1">
      <alignment horizontal="center" vertical="top"/>
    </xf>
    <xf numFmtId="0" fontId="19" fillId="35" borderId="0" xfId="0" applyFont="1" applyFill="1" applyAlignment="1">
      <alignment horizontal="center"/>
    </xf>
    <xf numFmtId="4" fontId="18" fillId="35" borderId="10" xfId="0" applyNumberFormat="1" applyFont="1" applyFill="1" applyBorder="1" applyAlignment="1">
      <alignment horizontal="center" vertical="top" shrinkToFit="1"/>
    </xf>
    <xf numFmtId="0" fontId="18" fillId="35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4" fontId="18" fillId="34" borderId="10" xfId="0" applyNumberFormat="1" applyFont="1" applyFill="1" applyBorder="1" applyAlignment="1">
      <alignment horizontal="center" vertical="top" shrinkToFit="1"/>
    </xf>
    <xf numFmtId="0" fontId="18" fillId="33" borderId="0" xfId="0" applyFont="1" applyFill="1" applyAlignment="1">
      <alignment horizontal="center"/>
    </xf>
    <xf numFmtId="0" fontId="21" fillId="0" borderId="0" xfId="0" applyFont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4" fontId="23" fillId="0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164" fontId="22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4" fontId="22" fillId="0" borderId="0" xfId="0" applyNumberFormat="1" applyFont="1" applyFill="1" applyAlignment="1">
      <alignment horizontal="center"/>
    </xf>
    <xf numFmtId="0" fontId="21" fillId="33" borderId="0" xfId="0" applyFont="1" applyFill="1" applyAlignment="1">
      <alignment wrapText="1"/>
    </xf>
    <xf numFmtId="0" fontId="20" fillId="0" borderId="11" xfId="0" applyFont="1" applyFill="1" applyBorder="1" applyAlignment="1">
      <alignment vertical="top"/>
    </xf>
    <xf numFmtId="0" fontId="20" fillId="0" borderId="11" xfId="0" applyFont="1" applyFill="1" applyBorder="1" applyAlignment="1">
      <alignment horizontal="center" vertical="top"/>
    </xf>
    <xf numFmtId="0" fontId="20" fillId="0" borderId="0" xfId="0" applyFont="1" applyFill="1" applyAlignment="1">
      <alignment horizontal="left" vertical="top"/>
    </xf>
    <xf numFmtId="0" fontId="24" fillId="33" borderId="0" xfId="0" applyFont="1" applyFill="1" applyAlignment="1">
      <alignment vertical="top" wrapText="1"/>
    </xf>
    <xf numFmtId="0" fontId="20" fillId="0" borderId="10" xfId="0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/>
    </xf>
    <xf numFmtId="4" fontId="18" fillId="0" borderId="10" xfId="0" applyNumberFormat="1" applyFont="1" applyFill="1" applyBorder="1" applyAlignment="1">
      <alignment horizontal="center" vertical="top" shrinkToFit="1"/>
    </xf>
    <xf numFmtId="2" fontId="19" fillId="0" borderId="0" xfId="0" applyNumberFormat="1" applyFont="1"/>
    <xf numFmtId="2" fontId="19" fillId="0" borderId="0" xfId="0" applyNumberFormat="1" applyFont="1" applyBorder="1"/>
    <xf numFmtId="0" fontId="18" fillId="33" borderId="10" xfId="0" applyFont="1" applyFill="1" applyBorder="1" applyAlignment="1">
      <alignment horizontal="left"/>
    </xf>
    <xf numFmtId="0" fontId="21" fillId="33" borderId="0" xfId="0" applyFont="1" applyFill="1" applyAlignment="1">
      <alignment horizontal="center" wrapText="1"/>
    </xf>
    <xf numFmtId="0" fontId="24" fillId="33" borderId="0" xfId="0" applyFont="1" applyFill="1" applyAlignment="1">
      <alignment horizontal="center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432"/>
  <sheetViews>
    <sheetView showGridLines="0" tabSelected="1" topLeftCell="A413" workbookViewId="0">
      <selection activeCell="H428" sqref="H428"/>
    </sheetView>
  </sheetViews>
  <sheetFormatPr defaultRowHeight="15" outlineLevelRow="5"/>
  <cols>
    <col min="1" max="1" width="52.42578125" style="2" customWidth="1"/>
    <col min="2" max="3" width="6.7109375" style="2" customWidth="1"/>
    <col min="4" max="4" width="8.5703125" style="2" customWidth="1"/>
    <col min="5" max="5" width="6.28515625" style="2" customWidth="1"/>
    <col min="6" max="6" width="8.5703125" style="2" customWidth="1"/>
    <col min="7" max="7" width="14.28515625" style="9" customWidth="1"/>
    <col min="8" max="8" width="16.140625" style="6" customWidth="1"/>
    <col min="9" max="9" width="13" style="2" customWidth="1"/>
    <col min="10" max="10" width="9.140625" style="2"/>
    <col min="11" max="11" width="12.5703125" style="2" bestFit="1" customWidth="1"/>
    <col min="12" max="16384" width="9.140625" style="2"/>
  </cols>
  <sheetData>
    <row r="1" spans="1:17" s="5" customFormat="1" ht="55.5" customHeight="1">
      <c r="A1" s="36" t="s">
        <v>284</v>
      </c>
      <c r="B1" s="36"/>
      <c r="C1" s="36"/>
      <c r="D1" s="36"/>
      <c r="E1" s="36"/>
      <c r="F1" s="36"/>
      <c r="G1" s="36"/>
      <c r="H1" s="36"/>
      <c r="I1" s="36"/>
      <c r="J1" s="25"/>
      <c r="K1" s="25"/>
      <c r="L1" s="25"/>
      <c r="M1" s="25"/>
      <c r="N1" s="25"/>
      <c r="O1" s="25"/>
      <c r="P1" s="25"/>
      <c r="Q1" s="25"/>
    </row>
    <row r="2" spans="1:17">
      <c r="A2" s="22"/>
      <c r="B2" s="23"/>
      <c r="C2" s="23"/>
      <c r="D2" s="23"/>
      <c r="E2" s="23"/>
      <c r="F2" s="23"/>
      <c r="G2" s="23" t="s">
        <v>283</v>
      </c>
      <c r="H2" s="23"/>
      <c r="I2" s="23"/>
      <c r="J2" s="23"/>
      <c r="K2" s="23"/>
      <c r="L2" s="23"/>
      <c r="M2" s="23"/>
      <c r="N2" s="23" t="s">
        <v>283</v>
      </c>
      <c r="O2" s="5"/>
      <c r="P2" s="23" t="s">
        <v>283</v>
      </c>
      <c r="Q2" s="24"/>
    </row>
    <row r="3" spans="1:17" ht="36.75" customHeight="1">
      <c r="A3" s="26" t="s">
        <v>285</v>
      </c>
      <c r="B3" s="27" t="s">
        <v>0</v>
      </c>
      <c r="C3" s="27" t="s">
        <v>1</v>
      </c>
      <c r="D3" s="27" t="s">
        <v>2</v>
      </c>
      <c r="E3" s="27" t="s">
        <v>3</v>
      </c>
      <c r="F3" s="27" t="s">
        <v>4</v>
      </c>
      <c r="G3" s="29" t="s">
        <v>286</v>
      </c>
      <c r="H3" s="28" t="s">
        <v>288</v>
      </c>
      <c r="I3" s="27" t="s">
        <v>287</v>
      </c>
    </row>
    <row r="4" spans="1:17">
      <c r="A4" s="4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9</v>
      </c>
      <c r="G4" s="10">
        <f>G5</f>
        <v>846964</v>
      </c>
      <c r="H4" s="7">
        <f>H5</f>
        <v>508374.25000000006</v>
      </c>
      <c r="I4" s="30">
        <f>H4/G4*100</f>
        <v>60.023123769133043</v>
      </c>
      <c r="J4" s="32"/>
      <c r="K4" s="32"/>
    </row>
    <row r="5" spans="1:17" outlineLevel="1">
      <c r="A5" s="4" t="s">
        <v>10</v>
      </c>
      <c r="B5" s="3" t="s">
        <v>6</v>
      </c>
      <c r="C5" s="3" t="s">
        <v>11</v>
      </c>
      <c r="D5" s="3" t="s">
        <v>8</v>
      </c>
      <c r="E5" s="3" t="s">
        <v>9</v>
      </c>
      <c r="F5" s="3" t="s">
        <v>9</v>
      </c>
      <c r="G5" s="10">
        <f>G6+G23</f>
        <v>846964</v>
      </c>
      <c r="H5" s="7">
        <f>H6+H23</f>
        <v>508374.25000000006</v>
      </c>
      <c r="I5" s="30">
        <f t="shared" ref="I5:I68" si="0">H5/G5*100</f>
        <v>60.023123769133043</v>
      </c>
      <c r="J5" s="32"/>
      <c r="K5" s="33"/>
    </row>
    <row r="6" spans="1:17" ht="40.5" customHeight="1" outlineLevel="2">
      <c r="A6" s="4" t="s">
        <v>12</v>
      </c>
      <c r="B6" s="3" t="s">
        <v>6</v>
      </c>
      <c r="C6" s="3" t="s">
        <v>13</v>
      </c>
      <c r="D6" s="3" t="s">
        <v>8</v>
      </c>
      <c r="E6" s="3" t="s">
        <v>9</v>
      </c>
      <c r="F6" s="3" t="s">
        <v>9</v>
      </c>
      <c r="G6" s="10">
        <f>G7+G19</f>
        <v>839964</v>
      </c>
      <c r="H6" s="7">
        <f>H7+H19</f>
        <v>508374.25000000006</v>
      </c>
      <c r="I6" s="30">
        <f t="shared" si="0"/>
        <v>60.523337904957842</v>
      </c>
      <c r="J6" s="32"/>
      <c r="K6" s="33"/>
    </row>
    <row r="7" spans="1:17" outlineLevel="3">
      <c r="A7" s="4" t="s">
        <v>14</v>
      </c>
      <c r="B7" s="3" t="s">
        <v>6</v>
      </c>
      <c r="C7" s="3" t="s">
        <v>13</v>
      </c>
      <c r="D7" s="3" t="s">
        <v>15</v>
      </c>
      <c r="E7" s="3" t="s">
        <v>9</v>
      </c>
      <c r="F7" s="3" t="s">
        <v>9</v>
      </c>
      <c r="G7" s="10">
        <f>G8+G11+G15+G17</f>
        <v>563000</v>
      </c>
      <c r="H7" s="7">
        <f>H8+H11+H15+H17</f>
        <v>472281.57000000007</v>
      </c>
      <c r="I7" s="30">
        <f t="shared" si="0"/>
        <v>83.886602131438735</v>
      </c>
      <c r="J7" s="32"/>
      <c r="K7" s="33"/>
    </row>
    <row r="8" spans="1:17" ht="25.5" outlineLevel="4">
      <c r="A8" s="4" t="s">
        <v>16</v>
      </c>
      <c r="B8" s="3" t="s">
        <v>6</v>
      </c>
      <c r="C8" s="3" t="s">
        <v>13</v>
      </c>
      <c r="D8" s="3" t="s">
        <v>15</v>
      </c>
      <c r="E8" s="3" t="s">
        <v>17</v>
      </c>
      <c r="F8" s="3" t="s">
        <v>9</v>
      </c>
      <c r="G8" s="10">
        <f>G9+G10</f>
        <v>352000</v>
      </c>
      <c r="H8" s="7">
        <f>H9+H10</f>
        <v>345082.68000000005</v>
      </c>
      <c r="I8" s="30">
        <f t="shared" si="0"/>
        <v>98.034852272727292</v>
      </c>
      <c r="J8" s="32"/>
      <c r="K8" s="33"/>
    </row>
    <row r="9" spans="1:17" outlineLevel="5">
      <c r="A9" s="4" t="s">
        <v>18</v>
      </c>
      <c r="B9" s="3" t="s">
        <v>6</v>
      </c>
      <c r="C9" s="3" t="s">
        <v>13</v>
      </c>
      <c r="D9" s="3" t="s">
        <v>15</v>
      </c>
      <c r="E9" s="3" t="s">
        <v>17</v>
      </c>
      <c r="F9" s="3" t="s">
        <v>19</v>
      </c>
      <c r="G9" s="10">
        <f>270353+3961.08</f>
        <v>274314.08</v>
      </c>
      <c r="H9" s="7">
        <v>274314.08</v>
      </c>
      <c r="I9" s="30">
        <f t="shared" si="0"/>
        <v>100</v>
      </c>
      <c r="J9" s="32"/>
      <c r="K9" s="33"/>
    </row>
    <row r="10" spans="1:17" outlineLevel="5">
      <c r="A10" s="4" t="s">
        <v>20</v>
      </c>
      <c r="B10" s="3" t="s">
        <v>6</v>
      </c>
      <c r="C10" s="3" t="s">
        <v>13</v>
      </c>
      <c r="D10" s="3" t="s">
        <v>15</v>
      </c>
      <c r="E10" s="3" t="s">
        <v>17</v>
      </c>
      <c r="F10" s="3" t="s">
        <v>21</v>
      </c>
      <c r="G10" s="10">
        <f>81647-3961.08</f>
        <v>77685.919999999998</v>
      </c>
      <c r="H10" s="7">
        <v>70768.600000000006</v>
      </c>
      <c r="I10" s="30">
        <f t="shared" si="0"/>
        <v>91.095786726861192</v>
      </c>
      <c r="J10" s="32"/>
      <c r="K10" s="32"/>
    </row>
    <row r="11" spans="1:17" ht="25.5" outlineLevel="4">
      <c r="A11" s="4" t="s">
        <v>22</v>
      </c>
      <c r="B11" s="3" t="s">
        <v>6</v>
      </c>
      <c r="C11" s="3" t="s">
        <v>13</v>
      </c>
      <c r="D11" s="3" t="s">
        <v>15</v>
      </c>
      <c r="E11" s="3" t="s">
        <v>23</v>
      </c>
      <c r="F11" s="3" t="s">
        <v>9</v>
      </c>
      <c r="G11" s="10">
        <f>G12+G13+G14</f>
        <v>209000</v>
      </c>
      <c r="H11" s="7">
        <f>H12+H13+H14</f>
        <v>127093</v>
      </c>
      <c r="I11" s="30">
        <f t="shared" si="0"/>
        <v>60.810047846889944</v>
      </c>
      <c r="J11" s="32"/>
      <c r="K11" s="32"/>
    </row>
    <row r="12" spans="1:17" outlineLevel="5">
      <c r="A12" s="4" t="s">
        <v>24</v>
      </c>
      <c r="B12" s="3" t="s">
        <v>6</v>
      </c>
      <c r="C12" s="3" t="s">
        <v>13</v>
      </c>
      <c r="D12" s="3" t="s">
        <v>15</v>
      </c>
      <c r="E12" s="3" t="s">
        <v>23</v>
      </c>
      <c r="F12" s="3" t="s">
        <v>25</v>
      </c>
      <c r="G12" s="10">
        <v>12000</v>
      </c>
      <c r="H12" s="7">
        <v>10000</v>
      </c>
      <c r="I12" s="30">
        <f t="shared" si="0"/>
        <v>83.333333333333343</v>
      </c>
      <c r="J12" s="32"/>
      <c r="K12" s="32"/>
    </row>
    <row r="13" spans="1:17" outlineLevel="5">
      <c r="A13" s="4" t="s">
        <v>26</v>
      </c>
      <c r="B13" s="3" t="s">
        <v>6</v>
      </c>
      <c r="C13" s="3" t="s">
        <v>13</v>
      </c>
      <c r="D13" s="3" t="s">
        <v>15</v>
      </c>
      <c r="E13" s="3" t="s">
        <v>23</v>
      </c>
      <c r="F13" s="3" t="s">
        <v>27</v>
      </c>
      <c r="G13" s="10">
        <v>177000</v>
      </c>
      <c r="H13" s="7">
        <v>102593</v>
      </c>
      <c r="I13" s="30">
        <f t="shared" si="0"/>
        <v>57.962146892655362</v>
      </c>
      <c r="J13" s="32"/>
      <c r="K13" s="32"/>
    </row>
    <row r="14" spans="1:17" ht="15.75" customHeight="1" outlineLevel="5">
      <c r="A14" s="4" t="s">
        <v>28</v>
      </c>
      <c r="B14" s="3" t="s">
        <v>6</v>
      </c>
      <c r="C14" s="3" t="s">
        <v>13</v>
      </c>
      <c r="D14" s="3" t="s">
        <v>15</v>
      </c>
      <c r="E14" s="3" t="s">
        <v>23</v>
      </c>
      <c r="F14" s="3" t="s">
        <v>29</v>
      </c>
      <c r="G14" s="10">
        <v>20000</v>
      </c>
      <c r="H14" s="7">
        <v>14500</v>
      </c>
      <c r="I14" s="30">
        <f t="shared" si="0"/>
        <v>72.5</v>
      </c>
      <c r="J14" s="32"/>
      <c r="K14" s="32"/>
    </row>
    <row r="15" spans="1:17" ht="25.5" outlineLevel="4">
      <c r="A15" s="4" t="s">
        <v>30</v>
      </c>
      <c r="B15" s="3" t="s">
        <v>6</v>
      </c>
      <c r="C15" s="3" t="s">
        <v>13</v>
      </c>
      <c r="D15" s="3" t="s">
        <v>15</v>
      </c>
      <c r="E15" s="3" t="s">
        <v>31</v>
      </c>
      <c r="F15" s="3" t="s">
        <v>9</v>
      </c>
      <c r="G15" s="10">
        <f>G16</f>
        <v>1000</v>
      </c>
      <c r="H15" s="7">
        <f>H16</f>
        <v>0</v>
      </c>
      <c r="I15" s="30">
        <f t="shared" si="0"/>
        <v>0</v>
      </c>
      <c r="J15" s="32"/>
      <c r="K15" s="32"/>
    </row>
    <row r="16" spans="1:17" outlineLevel="5">
      <c r="A16" s="4" t="s">
        <v>32</v>
      </c>
      <c r="B16" s="3" t="s">
        <v>6</v>
      </c>
      <c r="C16" s="3" t="s">
        <v>13</v>
      </c>
      <c r="D16" s="3" t="s">
        <v>15</v>
      </c>
      <c r="E16" s="3" t="s">
        <v>31</v>
      </c>
      <c r="F16" s="3" t="s">
        <v>33</v>
      </c>
      <c r="G16" s="10">
        <v>1000</v>
      </c>
      <c r="H16" s="7">
        <v>0</v>
      </c>
      <c r="I16" s="30">
        <f t="shared" si="0"/>
        <v>0</v>
      </c>
      <c r="J16" s="32"/>
      <c r="K16" s="32"/>
    </row>
    <row r="17" spans="1:11" ht="15" customHeight="1" outlineLevel="4">
      <c r="A17" s="4" t="s">
        <v>34</v>
      </c>
      <c r="B17" s="3" t="s">
        <v>6</v>
      </c>
      <c r="C17" s="3" t="s">
        <v>13</v>
      </c>
      <c r="D17" s="3" t="s">
        <v>15</v>
      </c>
      <c r="E17" s="3" t="s">
        <v>35</v>
      </c>
      <c r="F17" s="3" t="s">
        <v>9</v>
      </c>
      <c r="G17" s="10">
        <f>G18</f>
        <v>1000</v>
      </c>
      <c r="H17" s="7">
        <f>H18</f>
        <v>105.89</v>
      </c>
      <c r="I17" s="30">
        <f t="shared" si="0"/>
        <v>10.589</v>
      </c>
      <c r="J17" s="32"/>
      <c r="K17" s="32"/>
    </row>
    <row r="18" spans="1:11" outlineLevel="5">
      <c r="A18" s="4" t="s">
        <v>32</v>
      </c>
      <c r="B18" s="3" t="s">
        <v>6</v>
      </c>
      <c r="C18" s="3" t="s">
        <v>13</v>
      </c>
      <c r="D18" s="3" t="s">
        <v>15</v>
      </c>
      <c r="E18" s="3" t="s">
        <v>35</v>
      </c>
      <c r="F18" s="3" t="s">
        <v>33</v>
      </c>
      <c r="G18" s="10">
        <v>1000</v>
      </c>
      <c r="H18" s="7">
        <v>105.89</v>
      </c>
      <c r="I18" s="30">
        <f t="shared" si="0"/>
        <v>10.589</v>
      </c>
      <c r="J18" s="32"/>
    </row>
    <row r="19" spans="1:11" ht="25.5" outlineLevel="3">
      <c r="A19" s="4" t="s">
        <v>36</v>
      </c>
      <c r="B19" s="3" t="s">
        <v>6</v>
      </c>
      <c r="C19" s="3" t="s">
        <v>13</v>
      </c>
      <c r="D19" s="3" t="s">
        <v>37</v>
      </c>
      <c r="E19" s="3" t="s">
        <v>9</v>
      </c>
      <c r="F19" s="3" t="s">
        <v>9</v>
      </c>
      <c r="G19" s="10">
        <f>G20</f>
        <v>276964</v>
      </c>
      <c r="H19" s="7">
        <f>H20</f>
        <v>36092.68</v>
      </c>
      <c r="I19" s="30">
        <f t="shared" si="0"/>
        <v>13.031542005459192</v>
      </c>
      <c r="J19" s="32"/>
    </row>
    <row r="20" spans="1:11" ht="25.5" outlineLevel="4">
      <c r="A20" s="4" t="s">
        <v>16</v>
      </c>
      <c r="B20" s="3" t="s">
        <v>6</v>
      </c>
      <c r="C20" s="3" t="s">
        <v>13</v>
      </c>
      <c r="D20" s="3" t="s">
        <v>37</v>
      </c>
      <c r="E20" s="3" t="s">
        <v>17</v>
      </c>
      <c r="F20" s="3" t="s">
        <v>9</v>
      </c>
      <c r="G20" s="10">
        <f>G21+G22</f>
        <v>276964</v>
      </c>
      <c r="H20" s="7">
        <f>H21+H22</f>
        <v>36092.68</v>
      </c>
      <c r="I20" s="30">
        <f t="shared" si="0"/>
        <v>13.031542005459192</v>
      </c>
      <c r="J20" s="32"/>
    </row>
    <row r="21" spans="1:11" outlineLevel="5">
      <c r="A21" s="4" t="s">
        <v>18</v>
      </c>
      <c r="B21" s="3" t="s">
        <v>6</v>
      </c>
      <c r="C21" s="3" t="s">
        <v>13</v>
      </c>
      <c r="D21" s="3" t="s">
        <v>37</v>
      </c>
      <c r="E21" s="3" t="s">
        <v>17</v>
      </c>
      <c r="F21" s="3" t="s">
        <v>19</v>
      </c>
      <c r="G21" s="10">
        <v>212722</v>
      </c>
      <c r="H21" s="7">
        <v>36092.68</v>
      </c>
      <c r="I21" s="30">
        <f t="shared" si="0"/>
        <v>16.967064995628096</v>
      </c>
      <c r="J21" s="32"/>
    </row>
    <row r="22" spans="1:11" outlineLevel="5">
      <c r="A22" s="4" t="s">
        <v>20</v>
      </c>
      <c r="B22" s="3" t="s">
        <v>6</v>
      </c>
      <c r="C22" s="3" t="s">
        <v>13</v>
      </c>
      <c r="D22" s="3" t="s">
        <v>37</v>
      </c>
      <c r="E22" s="3" t="s">
        <v>17</v>
      </c>
      <c r="F22" s="3" t="s">
        <v>21</v>
      </c>
      <c r="G22" s="10">
        <v>64242</v>
      </c>
      <c r="H22" s="7">
        <v>0</v>
      </c>
      <c r="I22" s="30">
        <f t="shared" si="0"/>
        <v>0</v>
      </c>
      <c r="J22" s="32"/>
    </row>
    <row r="23" spans="1:11" outlineLevel="2">
      <c r="A23" s="4" t="s">
        <v>38</v>
      </c>
      <c r="B23" s="3" t="s">
        <v>6</v>
      </c>
      <c r="C23" s="3" t="s">
        <v>39</v>
      </c>
      <c r="D23" s="3" t="s">
        <v>8</v>
      </c>
      <c r="E23" s="3" t="s">
        <v>9</v>
      </c>
      <c r="F23" s="3" t="s">
        <v>9</v>
      </c>
      <c r="G23" s="10">
        <f>G24</f>
        <v>7000</v>
      </c>
      <c r="H23" s="7">
        <f>H24</f>
        <v>0</v>
      </c>
      <c r="I23" s="30">
        <f t="shared" si="0"/>
        <v>0</v>
      </c>
      <c r="J23" s="32"/>
    </row>
    <row r="24" spans="1:11" ht="25.5" outlineLevel="3">
      <c r="A24" s="4" t="s">
        <v>40</v>
      </c>
      <c r="B24" s="3" t="s">
        <v>6</v>
      </c>
      <c r="C24" s="3" t="s">
        <v>39</v>
      </c>
      <c r="D24" s="3" t="s">
        <v>41</v>
      </c>
      <c r="E24" s="3" t="s">
        <v>9</v>
      </c>
      <c r="F24" s="3" t="s">
        <v>9</v>
      </c>
      <c r="G24" s="10">
        <f>G25</f>
        <v>7000</v>
      </c>
      <c r="H24" s="7">
        <f>H25</f>
        <v>0</v>
      </c>
      <c r="I24" s="30">
        <f t="shared" si="0"/>
        <v>0</v>
      </c>
      <c r="J24" s="32"/>
    </row>
    <row r="25" spans="1:11" ht="25.5" outlineLevel="4">
      <c r="A25" s="4" t="s">
        <v>22</v>
      </c>
      <c r="B25" s="3" t="s">
        <v>6</v>
      </c>
      <c r="C25" s="3" t="s">
        <v>39</v>
      </c>
      <c r="D25" s="3" t="s">
        <v>41</v>
      </c>
      <c r="E25" s="3" t="s">
        <v>23</v>
      </c>
      <c r="F25" s="3" t="s">
        <v>9</v>
      </c>
      <c r="G25" s="10">
        <f>G26+G27+G28</f>
        <v>7000</v>
      </c>
      <c r="H25" s="7">
        <f>H26+H27+H28</f>
        <v>0</v>
      </c>
      <c r="I25" s="30">
        <f t="shared" si="0"/>
        <v>0</v>
      </c>
      <c r="J25" s="32"/>
    </row>
    <row r="26" spans="1:11" ht="14.25" customHeight="1" outlineLevel="5">
      <c r="A26" s="4" t="s">
        <v>42</v>
      </c>
      <c r="B26" s="3" t="s">
        <v>6</v>
      </c>
      <c r="C26" s="3" t="s">
        <v>39</v>
      </c>
      <c r="D26" s="3" t="s">
        <v>41</v>
      </c>
      <c r="E26" s="3" t="s">
        <v>23</v>
      </c>
      <c r="F26" s="3" t="s">
        <v>43</v>
      </c>
      <c r="G26" s="10">
        <v>3000</v>
      </c>
      <c r="H26" s="7">
        <v>0</v>
      </c>
      <c r="I26" s="30">
        <f t="shared" si="0"/>
        <v>0</v>
      </c>
      <c r="J26" s="32"/>
    </row>
    <row r="27" spans="1:11" outlineLevel="5">
      <c r="A27" s="4" t="s">
        <v>26</v>
      </c>
      <c r="B27" s="3" t="s">
        <v>6</v>
      </c>
      <c r="C27" s="3" t="s">
        <v>39</v>
      </c>
      <c r="D27" s="3" t="s">
        <v>41</v>
      </c>
      <c r="E27" s="3" t="s">
        <v>23</v>
      </c>
      <c r="F27" s="3" t="s">
        <v>27</v>
      </c>
      <c r="G27" s="10">
        <v>2000</v>
      </c>
      <c r="H27" s="7">
        <v>0</v>
      </c>
      <c r="I27" s="30">
        <f t="shared" si="0"/>
        <v>0</v>
      </c>
      <c r="J27" s="32"/>
    </row>
    <row r="28" spans="1:11" ht="13.5" customHeight="1" outlineLevel="5">
      <c r="A28" s="4" t="s">
        <v>44</v>
      </c>
      <c r="B28" s="3" t="s">
        <v>6</v>
      </c>
      <c r="C28" s="3" t="s">
        <v>39</v>
      </c>
      <c r="D28" s="3" t="s">
        <v>41</v>
      </c>
      <c r="E28" s="3" t="s">
        <v>23</v>
      </c>
      <c r="F28" s="3" t="s">
        <v>45</v>
      </c>
      <c r="G28" s="10">
        <v>2000</v>
      </c>
      <c r="H28" s="7">
        <v>0</v>
      </c>
      <c r="I28" s="30">
        <f t="shared" si="0"/>
        <v>0</v>
      </c>
      <c r="J28" s="32"/>
    </row>
    <row r="29" spans="1:11">
      <c r="A29" s="4" t="s">
        <v>46</v>
      </c>
      <c r="B29" s="3" t="s">
        <v>47</v>
      </c>
      <c r="C29" s="3" t="s">
        <v>7</v>
      </c>
      <c r="D29" s="3" t="s">
        <v>8</v>
      </c>
      <c r="E29" s="3" t="s">
        <v>9</v>
      </c>
      <c r="F29" s="3" t="s">
        <v>9</v>
      </c>
      <c r="G29" s="10">
        <f>G30+G85+G91+G101+G145+G178+G218+G226+G272+G277</f>
        <v>146628826.01999998</v>
      </c>
      <c r="H29" s="7">
        <f>H30+H85+H91+H101+H145+H178+H218+H226+H272+H277</f>
        <v>123307617.13</v>
      </c>
      <c r="I29" s="30">
        <f t="shared" si="0"/>
        <v>84.095072215323469</v>
      </c>
      <c r="J29" s="32"/>
    </row>
    <row r="30" spans="1:11" outlineLevel="1">
      <c r="A30" s="4" t="s">
        <v>10</v>
      </c>
      <c r="B30" s="3" t="s">
        <v>47</v>
      </c>
      <c r="C30" s="3" t="s">
        <v>11</v>
      </c>
      <c r="D30" s="3" t="s">
        <v>8</v>
      </c>
      <c r="E30" s="3" t="s">
        <v>9</v>
      </c>
      <c r="F30" s="3" t="s">
        <v>9</v>
      </c>
      <c r="G30" s="10">
        <f>G31+G54+G58+G62</f>
        <v>10136369</v>
      </c>
      <c r="H30" s="7">
        <f>H31+H54+H58+H62</f>
        <v>8731361.3699999992</v>
      </c>
      <c r="I30" s="30">
        <f t="shared" si="0"/>
        <v>86.1389455139212</v>
      </c>
      <c r="J30" s="32"/>
    </row>
    <row r="31" spans="1:11" ht="39" customHeight="1" outlineLevel="2">
      <c r="A31" s="4" t="s">
        <v>48</v>
      </c>
      <c r="B31" s="3" t="s">
        <v>47</v>
      </c>
      <c r="C31" s="3" t="s">
        <v>49</v>
      </c>
      <c r="D31" s="3" t="s">
        <v>8</v>
      </c>
      <c r="E31" s="3" t="s">
        <v>9</v>
      </c>
      <c r="F31" s="3" t="s">
        <v>9</v>
      </c>
      <c r="G31" s="10">
        <f>G32+G50</f>
        <v>8991452</v>
      </c>
      <c r="H31" s="7">
        <f>H32+H50</f>
        <v>7932882.8499999996</v>
      </c>
      <c r="I31" s="30">
        <f t="shared" si="0"/>
        <v>88.226938763616815</v>
      </c>
      <c r="J31" s="32"/>
    </row>
    <row r="32" spans="1:11" outlineLevel="3">
      <c r="A32" s="4" t="s">
        <v>14</v>
      </c>
      <c r="B32" s="3" t="s">
        <v>47</v>
      </c>
      <c r="C32" s="3" t="s">
        <v>49</v>
      </c>
      <c r="D32" s="3" t="s">
        <v>15</v>
      </c>
      <c r="E32" s="3" t="s">
        <v>9</v>
      </c>
      <c r="F32" s="3" t="s">
        <v>9</v>
      </c>
      <c r="G32" s="10">
        <f>G33+G37+G46+G48</f>
        <v>8046200</v>
      </c>
      <c r="H32" s="7">
        <f>H33+H37+H46+H48</f>
        <v>7096613.1600000001</v>
      </c>
      <c r="I32" s="30">
        <f t="shared" si="0"/>
        <v>88.198319206581985</v>
      </c>
      <c r="J32" s="32"/>
    </row>
    <row r="33" spans="1:10" ht="25.5" outlineLevel="4">
      <c r="A33" s="4" t="s">
        <v>16</v>
      </c>
      <c r="B33" s="3" t="s">
        <v>47</v>
      </c>
      <c r="C33" s="3" t="s">
        <v>49</v>
      </c>
      <c r="D33" s="3" t="s">
        <v>15</v>
      </c>
      <c r="E33" s="3" t="s">
        <v>17</v>
      </c>
      <c r="F33" s="3" t="s">
        <v>9</v>
      </c>
      <c r="G33" s="10">
        <f>G34+G35+G36</f>
        <v>6584000</v>
      </c>
      <c r="H33" s="7">
        <f>H34+H35+H36</f>
        <v>5730553.3499999996</v>
      </c>
      <c r="I33" s="30">
        <f t="shared" si="0"/>
        <v>87.037566069258801</v>
      </c>
      <c r="J33" s="32"/>
    </row>
    <row r="34" spans="1:10" outlineLevel="5">
      <c r="A34" s="4" t="s">
        <v>18</v>
      </c>
      <c r="B34" s="3" t="s">
        <v>47</v>
      </c>
      <c r="C34" s="3" t="s">
        <v>49</v>
      </c>
      <c r="D34" s="3" t="s">
        <v>15</v>
      </c>
      <c r="E34" s="3" t="s">
        <v>17</v>
      </c>
      <c r="F34" s="3" t="s">
        <v>19</v>
      </c>
      <c r="G34" s="10">
        <v>5110802</v>
      </c>
      <c r="H34" s="7">
        <v>4310713.92</v>
      </c>
      <c r="I34" s="30">
        <f t="shared" si="0"/>
        <v>84.345156004869679</v>
      </c>
      <c r="J34" s="32"/>
    </row>
    <row r="35" spans="1:10" outlineLevel="5">
      <c r="A35" s="4" t="s">
        <v>50</v>
      </c>
      <c r="B35" s="3" t="s">
        <v>47</v>
      </c>
      <c r="C35" s="3" t="s">
        <v>49</v>
      </c>
      <c r="D35" s="3" t="s">
        <v>15</v>
      </c>
      <c r="E35" s="3" t="s">
        <v>17</v>
      </c>
      <c r="F35" s="3" t="s">
        <v>51</v>
      </c>
      <c r="G35" s="10">
        <v>3500</v>
      </c>
      <c r="H35" s="7">
        <v>1627.74</v>
      </c>
      <c r="I35" s="30">
        <f t="shared" si="0"/>
        <v>46.506857142857143</v>
      </c>
      <c r="J35" s="32"/>
    </row>
    <row r="36" spans="1:10" outlineLevel="5">
      <c r="A36" s="4" t="s">
        <v>20</v>
      </c>
      <c r="B36" s="3" t="s">
        <v>47</v>
      </c>
      <c r="C36" s="3" t="s">
        <v>49</v>
      </c>
      <c r="D36" s="3" t="s">
        <v>15</v>
      </c>
      <c r="E36" s="3" t="s">
        <v>17</v>
      </c>
      <c r="F36" s="3" t="s">
        <v>21</v>
      </c>
      <c r="G36" s="10">
        <v>1469698</v>
      </c>
      <c r="H36" s="7">
        <v>1418211.69</v>
      </c>
      <c r="I36" s="30">
        <f t="shared" si="0"/>
        <v>96.49681022904025</v>
      </c>
      <c r="J36" s="32"/>
    </row>
    <row r="37" spans="1:10" ht="25.5" outlineLevel="4">
      <c r="A37" s="4" t="s">
        <v>22</v>
      </c>
      <c r="B37" s="3" t="s">
        <v>47</v>
      </c>
      <c r="C37" s="3" t="s">
        <v>49</v>
      </c>
      <c r="D37" s="3" t="s">
        <v>15</v>
      </c>
      <c r="E37" s="3" t="s">
        <v>23</v>
      </c>
      <c r="F37" s="3" t="s">
        <v>9</v>
      </c>
      <c r="G37" s="10">
        <f>G38+G39+G40+G41+G42+G43+G44+G45</f>
        <v>1338885.27</v>
      </c>
      <c r="H37" s="7">
        <f>H38+H39+H40+H41+H42+H43+H44+H45</f>
        <v>1242745.0799999998</v>
      </c>
      <c r="I37" s="30">
        <f t="shared" si="0"/>
        <v>92.819385487749813</v>
      </c>
      <c r="J37" s="32"/>
    </row>
    <row r="38" spans="1:10" outlineLevel="5">
      <c r="A38" s="4" t="s">
        <v>24</v>
      </c>
      <c r="B38" s="3" t="s">
        <v>47</v>
      </c>
      <c r="C38" s="3" t="s">
        <v>49</v>
      </c>
      <c r="D38" s="3" t="s">
        <v>15</v>
      </c>
      <c r="E38" s="3" t="s">
        <v>23</v>
      </c>
      <c r="F38" s="3" t="s">
        <v>25</v>
      </c>
      <c r="G38" s="10">
        <v>200000</v>
      </c>
      <c r="H38" s="7">
        <v>181011.75</v>
      </c>
      <c r="I38" s="30">
        <f t="shared" si="0"/>
        <v>90.505875000000003</v>
      </c>
      <c r="J38" s="32"/>
    </row>
    <row r="39" spans="1:10" outlineLevel="5">
      <c r="A39" s="4" t="s">
        <v>52</v>
      </c>
      <c r="B39" s="3" t="s">
        <v>47</v>
      </c>
      <c r="C39" s="3" t="s">
        <v>49</v>
      </c>
      <c r="D39" s="3" t="s">
        <v>15</v>
      </c>
      <c r="E39" s="3" t="s">
        <v>23</v>
      </c>
      <c r="F39" s="3" t="s">
        <v>53</v>
      </c>
      <c r="G39" s="10">
        <v>2600</v>
      </c>
      <c r="H39" s="7">
        <v>600</v>
      </c>
      <c r="I39" s="30">
        <f t="shared" si="0"/>
        <v>23.076923076923077</v>
      </c>
      <c r="J39" s="32"/>
    </row>
    <row r="40" spans="1:10" outlineLevel="5">
      <c r="A40" s="4" t="s">
        <v>54</v>
      </c>
      <c r="B40" s="3" t="s">
        <v>47</v>
      </c>
      <c r="C40" s="3" t="s">
        <v>49</v>
      </c>
      <c r="D40" s="3" t="s">
        <v>15</v>
      </c>
      <c r="E40" s="3" t="s">
        <v>23</v>
      </c>
      <c r="F40" s="3" t="s">
        <v>55</v>
      </c>
      <c r="G40" s="10">
        <v>786000</v>
      </c>
      <c r="H40" s="7">
        <v>742270.73</v>
      </c>
      <c r="I40" s="30">
        <f t="shared" si="0"/>
        <v>94.436479643765907</v>
      </c>
      <c r="J40" s="32"/>
    </row>
    <row r="41" spans="1:10" ht="15" customHeight="1" outlineLevel="5">
      <c r="A41" s="4" t="s">
        <v>42</v>
      </c>
      <c r="B41" s="3" t="s">
        <v>47</v>
      </c>
      <c r="C41" s="3" t="s">
        <v>49</v>
      </c>
      <c r="D41" s="3" t="s">
        <v>15</v>
      </c>
      <c r="E41" s="3" t="s">
        <v>23</v>
      </c>
      <c r="F41" s="3" t="s">
        <v>43</v>
      </c>
      <c r="G41" s="10">
        <f>46078-10078</f>
        <v>36000</v>
      </c>
      <c r="H41" s="7">
        <v>35496.199999999997</v>
      </c>
      <c r="I41" s="30">
        <f t="shared" si="0"/>
        <v>98.600555555555545</v>
      </c>
      <c r="J41" s="32"/>
    </row>
    <row r="42" spans="1:10" outlineLevel="5">
      <c r="A42" s="4" t="s">
        <v>26</v>
      </c>
      <c r="B42" s="3" t="s">
        <v>47</v>
      </c>
      <c r="C42" s="3" t="s">
        <v>49</v>
      </c>
      <c r="D42" s="3" t="s">
        <v>15</v>
      </c>
      <c r="E42" s="3" t="s">
        <v>23</v>
      </c>
      <c r="F42" s="3" t="s">
        <v>27</v>
      </c>
      <c r="G42" s="10">
        <v>110562</v>
      </c>
      <c r="H42" s="7">
        <v>92772.92</v>
      </c>
      <c r="I42" s="30">
        <f t="shared" si="0"/>
        <v>83.910312765688033</v>
      </c>
      <c r="J42" s="32"/>
    </row>
    <row r="43" spans="1:10" outlineLevel="5">
      <c r="A43" s="4" t="s">
        <v>32</v>
      </c>
      <c r="B43" s="3" t="s">
        <v>47</v>
      </c>
      <c r="C43" s="3" t="s">
        <v>49</v>
      </c>
      <c r="D43" s="3" t="s">
        <v>15</v>
      </c>
      <c r="E43" s="3" t="s">
        <v>23</v>
      </c>
      <c r="F43" s="3" t="s">
        <v>33</v>
      </c>
      <c r="G43" s="10">
        <v>4500</v>
      </c>
      <c r="H43" s="7">
        <v>1699</v>
      </c>
      <c r="I43" s="30">
        <f t="shared" si="0"/>
        <v>37.755555555555553</v>
      </c>
      <c r="J43" s="32"/>
    </row>
    <row r="44" spans="1:10" ht="15" customHeight="1" outlineLevel="5">
      <c r="A44" s="4" t="s">
        <v>44</v>
      </c>
      <c r="B44" s="3" t="s">
        <v>47</v>
      </c>
      <c r="C44" s="3" t="s">
        <v>49</v>
      </c>
      <c r="D44" s="3" t="s">
        <v>15</v>
      </c>
      <c r="E44" s="3" t="s">
        <v>23</v>
      </c>
      <c r="F44" s="3" t="s">
        <v>45</v>
      </c>
      <c r="G44" s="10">
        <v>13260</v>
      </c>
      <c r="H44" s="7">
        <v>13099.16</v>
      </c>
      <c r="I44" s="30">
        <f t="shared" si="0"/>
        <v>98.787028657616887</v>
      </c>
      <c r="J44" s="32"/>
    </row>
    <row r="45" spans="1:10" ht="14.25" customHeight="1" outlineLevel="5">
      <c r="A45" s="4" t="s">
        <v>28</v>
      </c>
      <c r="B45" s="3" t="s">
        <v>47</v>
      </c>
      <c r="C45" s="3" t="s">
        <v>49</v>
      </c>
      <c r="D45" s="3" t="s">
        <v>15</v>
      </c>
      <c r="E45" s="3" t="s">
        <v>23</v>
      </c>
      <c r="F45" s="3" t="s">
        <v>29</v>
      </c>
      <c r="G45" s="10">
        <f>194200-8236.73</f>
        <v>185963.27</v>
      </c>
      <c r="H45" s="7">
        <v>175795.32</v>
      </c>
      <c r="I45" s="30">
        <f t="shared" si="0"/>
        <v>94.532280487431748</v>
      </c>
      <c r="J45" s="32"/>
    </row>
    <row r="46" spans="1:10" ht="25.5" outlineLevel="4">
      <c r="A46" s="4" t="s">
        <v>30</v>
      </c>
      <c r="B46" s="3" t="s">
        <v>47</v>
      </c>
      <c r="C46" s="3" t="s">
        <v>49</v>
      </c>
      <c r="D46" s="3" t="s">
        <v>15</v>
      </c>
      <c r="E46" s="3" t="s">
        <v>31</v>
      </c>
      <c r="F46" s="3" t="s">
        <v>9</v>
      </c>
      <c r="G46" s="10">
        <f>G47</f>
        <v>85898</v>
      </c>
      <c r="H46" s="7">
        <f>H47</f>
        <v>85898</v>
      </c>
      <c r="I46" s="30">
        <f t="shared" si="0"/>
        <v>100</v>
      </c>
      <c r="J46" s="32"/>
    </row>
    <row r="47" spans="1:10" outlineLevel="5">
      <c r="A47" s="4" t="s">
        <v>32</v>
      </c>
      <c r="B47" s="3" t="s">
        <v>47</v>
      </c>
      <c r="C47" s="3" t="s">
        <v>49</v>
      </c>
      <c r="D47" s="3" t="s">
        <v>15</v>
      </c>
      <c r="E47" s="3" t="s">
        <v>31</v>
      </c>
      <c r="F47" s="3" t="s">
        <v>33</v>
      </c>
      <c r="G47" s="10">
        <f>70000+15898</f>
        <v>85898</v>
      </c>
      <c r="H47" s="7">
        <v>85898</v>
      </c>
      <c r="I47" s="30">
        <f t="shared" si="0"/>
        <v>100</v>
      </c>
      <c r="J47" s="32"/>
    </row>
    <row r="48" spans="1:10" ht="14.25" customHeight="1" outlineLevel="4">
      <c r="A48" s="4" t="s">
        <v>34</v>
      </c>
      <c r="B48" s="3" t="s">
        <v>47</v>
      </c>
      <c r="C48" s="3" t="s">
        <v>49</v>
      </c>
      <c r="D48" s="3" t="s">
        <v>15</v>
      </c>
      <c r="E48" s="3" t="s">
        <v>35</v>
      </c>
      <c r="F48" s="3" t="s">
        <v>9</v>
      </c>
      <c r="G48" s="10">
        <f>G49</f>
        <v>37416.730000000003</v>
      </c>
      <c r="H48" s="7">
        <f>H49</f>
        <v>37416.730000000003</v>
      </c>
      <c r="I48" s="30">
        <f t="shared" si="0"/>
        <v>100</v>
      </c>
      <c r="J48" s="32"/>
    </row>
    <row r="49" spans="1:10" outlineLevel="5">
      <c r="A49" s="4" t="s">
        <v>32</v>
      </c>
      <c r="B49" s="3" t="s">
        <v>47</v>
      </c>
      <c r="C49" s="3" t="s">
        <v>49</v>
      </c>
      <c r="D49" s="3" t="s">
        <v>15</v>
      </c>
      <c r="E49" s="3" t="s">
        <v>35</v>
      </c>
      <c r="F49" s="3" t="s">
        <v>33</v>
      </c>
      <c r="G49" s="10">
        <f>35000+2416.73</f>
        <v>37416.730000000003</v>
      </c>
      <c r="H49" s="7">
        <v>37416.730000000003</v>
      </c>
      <c r="I49" s="30">
        <f t="shared" si="0"/>
        <v>100</v>
      </c>
      <c r="J49" s="32"/>
    </row>
    <row r="50" spans="1:10" ht="27" customHeight="1" outlineLevel="3">
      <c r="A50" s="4" t="s">
        <v>56</v>
      </c>
      <c r="B50" s="3" t="s">
        <v>47</v>
      </c>
      <c r="C50" s="3" t="s">
        <v>49</v>
      </c>
      <c r="D50" s="3" t="s">
        <v>57</v>
      </c>
      <c r="E50" s="3" t="s">
        <v>9</v>
      </c>
      <c r="F50" s="3" t="s">
        <v>9</v>
      </c>
      <c r="G50" s="10">
        <f>G51</f>
        <v>945252</v>
      </c>
      <c r="H50" s="7">
        <f>H51</f>
        <v>836269.69</v>
      </c>
      <c r="I50" s="30">
        <f t="shared" si="0"/>
        <v>88.470554941962561</v>
      </c>
      <c r="J50" s="32"/>
    </row>
    <row r="51" spans="1:10" ht="25.5" outlineLevel="4">
      <c r="A51" s="4" t="s">
        <v>16</v>
      </c>
      <c r="B51" s="3" t="s">
        <v>47</v>
      </c>
      <c r="C51" s="3" t="s">
        <v>49</v>
      </c>
      <c r="D51" s="3" t="s">
        <v>57</v>
      </c>
      <c r="E51" s="3" t="s">
        <v>17</v>
      </c>
      <c r="F51" s="3" t="s">
        <v>9</v>
      </c>
      <c r="G51" s="10">
        <f>G52+G53</f>
        <v>945252</v>
      </c>
      <c r="H51" s="7">
        <f>H52+H53</f>
        <v>836269.69</v>
      </c>
      <c r="I51" s="30">
        <f t="shared" si="0"/>
        <v>88.470554941962561</v>
      </c>
      <c r="J51" s="32"/>
    </row>
    <row r="52" spans="1:10" outlineLevel="5">
      <c r="A52" s="4" t="s">
        <v>18</v>
      </c>
      <c r="B52" s="3" t="s">
        <v>47</v>
      </c>
      <c r="C52" s="3" t="s">
        <v>49</v>
      </c>
      <c r="D52" s="3" t="s">
        <v>57</v>
      </c>
      <c r="E52" s="3" t="s">
        <v>17</v>
      </c>
      <c r="F52" s="3" t="s">
        <v>19</v>
      </c>
      <c r="G52" s="10">
        <v>726600</v>
      </c>
      <c r="H52" s="7">
        <v>650074.35</v>
      </c>
      <c r="I52" s="30">
        <f t="shared" si="0"/>
        <v>89.467981007431874</v>
      </c>
      <c r="J52" s="32"/>
    </row>
    <row r="53" spans="1:10" outlineLevel="5">
      <c r="A53" s="4" t="s">
        <v>20</v>
      </c>
      <c r="B53" s="3" t="s">
        <v>47</v>
      </c>
      <c r="C53" s="3" t="s">
        <v>49</v>
      </c>
      <c r="D53" s="3" t="s">
        <v>57</v>
      </c>
      <c r="E53" s="3" t="s">
        <v>17</v>
      </c>
      <c r="F53" s="3" t="s">
        <v>21</v>
      </c>
      <c r="G53" s="10">
        <v>218652</v>
      </c>
      <c r="H53" s="7">
        <v>186195.34</v>
      </c>
      <c r="I53" s="30">
        <f t="shared" si="0"/>
        <v>85.156019611071471</v>
      </c>
      <c r="J53" s="32"/>
    </row>
    <row r="54" spans="1:10" ht="13.5" customHeight="1" outlineLevel="2">
      <c r="A54" s="4" t="s">
        <v>58</v>
      </c>
      <c r="B54" s="3" t="s">
        <v>47</v>
      </c>
      <c r="C54" s="3" t="s">
        <v>59</v>
      </c>
      <c r="D54" s="3" t="s">
        <v>8</v>
      </c>
      <c r="E54" s="3" t="s">
        <v>9</v>
      </c>
      <c r="F54" s="3" t="s">
        <v>9</v>
      </c>
      <c r="G54" s="10">
        <f t="shared" ref="G54:H56" si="1">G55</f>
        <v>416000</v>
      </c>
      <c r="H54" s="7">
        <f t="shared" si="1"/>
        <v>416000</v>
      </c>
      <c r="I54" s="30">
        <f t="shared" si="0"/>
        <v>100</v>
      </c>
      <c r="J54" s="32"/>
    </row>
    <row r="55" spans="1:10" ht="27" customHeight="1" outlineLevel="3">
      <c r="A55" s="4" t="s">
        <v>60</v>
      </c>
      <c r="B55" s="3" t="s">
        <v>47</v>
      </c>
      <c r="C55" s="3" t="s">
        <v>59</v>
      </c>
      <c r="D55" s="3" t="s">
        <v>61</v>
      </c>
      <c r="E55" s="3" t="s">
        <v>9</v>
      </c>
      <c r="F55" s="3" t="s">
        <v>9</v>
      </c>
      <c r="G55" s="10">
        <f t="shared" si="1"/>
        <v>416000</v>
      </c>
      <c r="H55" s="7">
        <f t="shared" si="1"/>
        <v>416000</v>
      </c>
      <c r="I55" s="30">
        <f t="shared" si="0"/>
        <v>100</v>
      </c>
      <c r="J55" s="32"/>
    </row>
    <row r="56" spans="1:10" outlineLevel="4">
      <c r="A56" s="4" t="s">
        <v>62</v>
      </c>
      <c r="B56" s="3" t="s">
        <v>47</v>
      </c>
      <c r="C56" s="3" t="s">
        <v>59</v>
      </c>
      <c r="D56" s="3" t="s">
        <v>61</v>
      </c>
      <c r="E56" s="3" t="s">
        <v>63</v>
      </c>
      <c r="F56" s="3" t="s">
        <v>9</v>
      </c>
      <c r="G56" s="10">
        <f t="shared" si="1"/>
        <v>416000</v>
      </c>
      <c r="H56" s="7">
        <f t="shared" si="1"/>
        <v>416000</v>
      </c>
      <c r="I56" s="30">
        <f t="shared" si="0"/>
        <v>100</v>
      </c>
      <c r="J56" s="32"/>
    </row>
    <row r="57" spans="1:10" outlineLevel="5">
      <c r="A57" s="4" t="s">
        <v>32</v>
      </c>
      <c r="B57" s="3" t="s">
        <v>47</v>
      </c>
      <c r="C57" s="3" t="s">
        <v>59</v>
      </c>
      <c r="D57" s="3" t="s">
        <v>61</v>
      </c>
      <c r="E57" s="3" t="s">
        <v>63</v>
      </c>
      <c r="F57" s="3" t="s">
        <v>33</v>
      </c>
      <c r="G57" s="10">
        <v>416000</v>
      </c>
      <c r="H57" s="7">
        <v>416000</v>
      </c>
      <c r="I57" s="30">
        <f t="shared" si="0"/>
        <v>100</v>
      </c>
      <c r="J57" s="32"/>
    </row>
    <row r="58" spans="1:10" outlineLevel="2">
      <c r="A58" s="4" t="s">
        <v>64</v>
      </c>
      <c r="B58" s="3" t="s">
        <v>47</v>
      </c>
      <c r="C58" s="3" t="s">
        <v>65</v>
      </c>
      <c r="D58" s="3" t="s">
        <v>8</v>
      </c>
      <c r="E58" s="3" t="s">
        <v>9</v>
      </c>
      <c r="F58" s="3" t="s">
        <v>9</v>
      </c>
      <c r="G58" s="10">
        <f t="shared" ref="G58:H60" si="2">G59</f>
        <v>84000</v>
      </c>
      <c r="H58" s="7">
        <f t="shared" si="2"/>
        <v>0</v>
      </c>
      <c r="I58" s="30">
        <f t="shared" si="0"/>
        <v>0</v>
      </c>
      <c r="J58" s="32"/>
    </row>
    <row r="59" spans="1:10" outlineLevel="3">
      <c r="A59" s="4" t="s">
        <v>66</v>
      </c>
      <c r="B59" s="3" t="s">
        <v>47</v>
      </c>
      <c r="C59" s="3" t="s">
        <v>65</v>
      </c>
      <c r="D59" s="3" t="s">
        <v>67</v>
      </c>
      <c r="E59" s="3" t="s">
        <v>9</v>
      </c>
      <c r="F59" s="3" t="s">
        <v>9</v>
      </c>
      <c r="G59" s="10">
        <f t="shared" si="2"/>
        <v>84000</v>
      </c>
      <c r="H59" s="7">
        <f t="shared" si="2"/>
        <v>0</v>
      </c>
      <c r="I59" s="30">
        <f t="shared" si="0"/>
        <v>0</v>
      </c>
      <c r="J59" s="32"/>
    </row>
    <row r="60" spans="1:10" outlineLevel="4">
      <c r="A60" s="4" t="s">
        <v>68</v>
      </c>
      <c r="B60" s="3" t="s">
        <v>47</v>
      </c>
      <c r="C60" s="3" t="s">
        <v>65</v>
      </c>
      <c r="D60" s="3" t="s">
        <v>67</v>
      </c>
      <c r="E60" s="3" t="s">
        <v>69</v>
      </c>
      <c r="F60" s="3" t="s">
        <v>9</v>
      </c>
      <c r="G60" s="10">
        <f t="shared" si="2"/>
        <v>84000</v>
      </c>
      <c r="H60" s="7">
        <f t="shared" si="2"/>
        <v>0</v>
      </c>
      <c r="I60" s="30">
        <f t="shared" si="0"/>
        <v>0</v>
      </c>
      <c r="J60" s="32"/>
    </row>
    <row r="61" spans="1:10" outlineLevel="5">
      <c r="A61" s="4" t="s">
        <v>32</v>
      </c>
      <c r="B61" s="3" t="s">
        <v>47</v>
      </c>
      <c r="C61" s="3" t="s">
        <v>65</v>
      </c>
      <c r="D61" s="3" t="s">
        <v>67</v>
      </c>
      <c r="E61" s="3" t="s">
        <v>69</v>
      </c>
      <c r="F61" s="3" t="s">
        <v>33</v>
      </c>
      <c r="G61" s="10">
        <v>84000</v>
      </c>
      <c r="H61" s="7">
        <v>0</v>
      </c>
      <c r="I61" s="30">
        <f t="shared" si="0"/>
        <v>0</v>
      </c>
      <c r="J61" s="32"/>
    </row>
    <row r="62" spans="1:10" outlineLevel="2">
      <c r="A62" s="4" t="s">
        <v>38</v>
      </c>
      <c r="B62" s="3" t="s">
        <v>47</v>
      </c>
      <c r="C62" s="3" t="s">
        <v>39</v>
      </c>
      <c r="D62" s="3" t="s">
        <v>8</v>
      </c>
      <c r="E62" s="3" t="s">
        <v>9</v>
      </c>
      <c r="F62" s="3" t="s">
        <v>9</v>
      </c>
      <c r="G62" s="10">
        <f>G63+G66+G75+G81</f>
        <v>644917</v>
      </c>
      <c r="H62" s="7">
        <f>H63+H66+H75+H81</f>
        <v>382478.52</v>
      </c>
      <c r="I62" s="30">
        <f t="shared" si="0"/>
        <v>59.306627054334129</v>
      </c>
      <c r="J62" s="32"/>
    </row>
    <row r="63" spans="1:10" ht="26.25" customHeight="1" outlineLevel="3">
      <c r="A63" s="4" t="s">
        <v>70</v>
      </c>
      <c r="B63" s="3" t="s">
        <v>47</v>
      </c>
      <c r="C63" s="3" t="s">
        <v>39</v>
      </c>
      <c r="D63" s="3" t="s">
        <v>71</v>
      </c>
      <c r="E63" s="3" t="s">
        <v>9</v>
      </c>
      <c r="F63" s="3" t="s">
        <v>9</v>
      </c>
      <c r="G63" s="10">
        <f>G64</f>
        <v>63000</v>
      </c>
      <c r="H63" s="7">
        <f>H64</f>
        <v>63000</v>
      </c>
      <c r="I63" s="30">
        <f t="shared" si="0"/>
        <v>100</v>
      </c>
      <c r="J63" s="32"/>
    </row>
    <row r="64" spans="1:10" ht="25.5" outlineLevel="4">
      <c r="A64" s="4" t="s">
        <v>22</v>
      </c>
      <c r="B64" s="3" t="s">
        <v>47</v>
      </c>
      <c r="C64" s="3" t="s">
        <v>39</v>
      </c>
      <c r="D64" s="3" t="s">
        <v>71</v>
      </c>
      <c r="E64" s="3" t="s">
        <v>23</v>
      </c>
      <c r="F64" s="3" t="s">
        <v>9</v>
      </c>
      <c r="G64" s="10">
        <f>G65</f>
        <v>63000</v>
      </c>
      <c r="H64" s="7">
        <f>H65</f>
        <v>63000</v>
      </c>
      <c r="I64" s="30">
        <f t="shared" si="0"/>
        <v>100</v>
      </c>
      <c r="J64" s="32"/>
    </row>
    <row r="65" spans="1:10" outlineLevel="5">
      <c r="A65" s="4" t="s">
        <v>26</v>
      </c>
      <c r="B65" s="3" t="s">
        <v>47</v>
      </c>
      <c r="C65" s="3" t="s">
        <v>39</v>
      </c>
      <c r="D65" s="3" t="s">
        <v>71</v>
      </c>
      <c r="E65" s="3" t="s">
        <v>23</v>
      </c>
      <c r="F65" s="3" t="s">
        <v>27</v>
      </c>
      <c r="G65" s="10">
        <v>63000</v>
      </c>
      <c r="H65" s="7">
        <v>63000</v>
      </c>
      <c r="I65" s="30">
        <f t="shared" si="0"/>
        <v>100</v>
      </c>
      <c r="J65" s="32"/>
    </row>
    <row r="66" spans="1:10" ht="13.5" customHeight="1" outlineLevel="3">
      <c r="A66" s="4" t="s">
        <v>72</v>
      </c>
      <c r="B66" s="3" t="s">
        <v>47</v>
      </c>
      <c r="C66" s="3" t="s">
        <v>39</v>
      </c>
      <c r="D66" s="3" t="s">
        <v>73</v>
      </c>
      <c r="E66" s="3" t="s">
        <v>9</v>
      </c>
      <c r="F66" s="3" t="s">
        <v>9</v>
      </c>
      <c r="G66" s="10">
        <f>G67+G70</f>
        <v>287200</v>
      </c>
      <c r="H66" s="7">
        <f>H67+H70</f>
        <v>176122.82</v>
      </c>
      <c r="I66" s="30">
        <f t="shared" si="0"/>
        <v>61.324101671309194</v>
      </c>
      <c r="J66" s="32"/>
    </row>
    <row r="67" spans="1:10" ht="25.5" outlineLevel="4">
      <c r="A67" s="4" t="s">
        <v>16</v>
      </c>
      <c r="B67" s="3" t="s">
        <v>47</v>
      </c>
      <c r="C67" s="3" t="s">
        <v>39</v>
      </c>
      <c r="D67" s="3" t="s">
        <v>73</v>
      </c>
      <c r="E67" s="3" t="s">
        <v>17</v>
      </c>
      <c r="F67" s="3" t="s">
        <v>9</v>
      </c>
      <c r="G67" s="10">
        <f>G68+G69</f>
        <v>264300</v>
      </c>
      <c r="H67" s="7">
        <f>H68+H69</f>
        <v>163543.57</v>
      </c>
      <c r="I67" s="30">
        <f t="shared" si="0"/>
        <v>61.878006053726828</v>
      </c>
      <c r="J67" s="32"/>
    </row>
    <row r="68" spans="1:10" outlineLevel="5">
      <c r="A68" s="4" t="s">
        <v>18</v>
      </c>
      <c r="B68" s="3" t="s">
        <v>47</v>
      </c>
      <c r="C68" s="3" t="s">
        <v>39</v>
      </c>
      <c r="D68" s="3" t="s">
        <v>73</v>
      </c>
      <c r="E68" s="3" t="s">
        <v>17</v>
      </c>
      <c r="F68" s="3" t="s">
        <v>19</v>
      </c>
      <c r="G68" s="10">
        <v>201350</v>
      </c>
      <c r="H68" s="7">
        <v>131939.97</v>
      </c>
      <c r="I68" s="30">
        <f t="shared" si="0"/>
        <v>65.527673205860438</v>
      </c>
      <c r="J68" s="32"/>
    </row>
    <row r="69" spans="1:10" outlineLevel="5">
      <c r="A69" s="4" t="s">
        <v>20</v>
      </c>
      <c r="B69" s="3" t="s">
        <v>47</v>
      </c>
      <c r="C69" s="3" t="s">
        <v>39</v>
      </c>
      <c r="D69" s="3" t="s">
        <v>73</v>
      </c>
      <c r="E69" s="3" t="s">
        <v>17</v>
      </c>
      <c r="F69" s="3" t="s">
        <v>21</v>
      </c>
      <c r="G69" s="10">
        <v>62950</v>
      </c>
      <c r="H69" s="7">
        <v>31603.599999999999</v>
      </c>
      <c r="I69" s="30">
        <f t="shared" ref="I69:I132" si="3">H69/G69*100</f>
        <v>50.204289118347887</v>
      </c>
      <c r="J69" s="32"/>
    </row>
    <row r="70" spans="1:10" ht="25.5" outlineLevel="4">
      <c r="A70" s="4" t="s">
        <v>22</v>
      </c>
      <c r="B70" s="3" t="s">
        <v>47</v>
      </c>
      <c r="C70" s="3" t="s">
        <v>39</v>
      </c>
      <c r="D70" s="3" t="s">
        <v>73</v>
      </c>
      <c r="E70" s="3" t="s">
        <v>23</v>
      </c>
      <c r="F70" s="3" t="s">
        <v>9</v>
      </c>
      <c r="G70" s="10">
        <f>G71+G72+G73+G74</f>
        <v>22900</v>
      </c>
      <c r="H70" s="7">
        <f>H71+H72+H73+H74</f>
        <v>12579.25</v>
      </c>
      <c r="I70" s="30">
        <f t="shared" si="3"/>
        <v>54.931222707423579</v>
      </c>
      <c r="J70" s="32"/>
    </row>
    <row r="71" spans="1:10" ht="14.25" customHeight="1" outlineLevel="5">
      <c r="A71" s="4" t="s">
        <v>24</v>
      </c>
      <c r="B71" s="3" t="s">
        <v>47</v>
      </c>
      <c r="C71" s="3" t="s">
        <v>39</v>
      </c>
      <c r="D71" s="3" t="s">
        <v>73</v>
      </c>
      <c r="E71" s="3" t="s">
        <v>23</v>
      </c>
      <c r="F71" s="3" t="s">
        <v>25</v>
      </c>
      <c r="G71" s="10">
        <v>15000</v>
      </c>
      <c r="H71" s="7">
        <v>9942.16</v>
      </c>
      <c r="I71" s="30">
        <f t="shared" si="3"/>
        <v>66.281066666666661</v>
      </c>
      <c r="J71" s="32"/>
    </row>
    <row r="72" spans="1:10" hidden="1" outlineLevel="5">
      <c r="A72" s="4" t="s">
        <v>26</v>
      </c>
      <c r="B72" s="3" t="s">
        <v>47</v>
      </c>
      <c r="C72" s="3" t="s">
        <v>39</v>
      </c>
      <c r="D72" s="3" t="s">
        <v>73</v>
      </c>
      <c r="E72" s="3" t="s">
        <v>23</v>
      </c>
      <c r="F72" s="3" t="s">
        <v>27</v>
      </c>
      <c r="G72" s="10">
        <v>0</v>
      </c>
      <c r="H72" s="7"/>
      <c r="I72" s="30" t="e">
        <f t="shared" si="3"/>
        <v>#DIV/0!</v>
      </c>
      <c r="J72" s="32"/>
    </row>
    <row r="73" spans="1:10" ht="14.25" hidden="1" customHeight="1" outlineLevel="5">
      <c r="A73" s="4" t="s">
        <v>44</v>
      </c>
      <c r="B73" s="3" t="s">
        <v>47</v>
      </c>
      <c r="C73" s="3" t="s">
        <v>39</v>
      </c>
      <c r="D73" s="3" t="s">
        <v>73</v>
      </c>
      <c r="E73" s="3" t="s">
        <v>23</v>
      </c>
      <c r="F73" s="3" t="s">
        <v>45</v>
      </c>
      <c r="G73" s="10">
        <v>0</v>
      </c>
      <c r="H73" s="7"/>
      <c r="I73" s="30" t="e">
        <f t="shared" si="3"/>
        <v>#DIV/0!</v>
      </c>
      <c r="J73" s="32"/>
    </row>
    <row r="74" spans="1:10" ht="13.5" customHeight="1" outlineLevel="5">
      <c r="A74" s="4" t="s">
        <v>28</v>
      </c>
      <c r="B74" s="3" t="s">
        <v>47</v>
      </c>
      <c r="C74" s="3" t="s">
        <v>39</v>
      </c>
      <c r="D74" s="3" t="s">
        <v>73</v>
      </c>
      <c r="E74" s="3" t="s">
        <v>23</v>
      </c>
      <c r="F74" s="3" t="s">
        <v>29</v>
      </c>
      <c r="G74" s="10">
        <v>7900</v>
      </c>
      <c r="H74" s="7">
        <v>2637.09</v>
      </c>
      <c r="I74" s="30">
        <f t="shared" si="3"/>
        <v>33.38088607594937</v>
      </c>
      <c r="J74" s="32"/>
    </row>
    <row r="75" spans="1:10" ht="25.5" outlineLevel="3">
      <c r="A75" s="4" t="s">
        <v>40</v>
      </c>
      <c r="B75" s="3" t="s">
        <v>47</v>
      </c>
      <c r="C75" s="3" t="s">
        <v>39</v>
      </c>
      <c r="D75" s="3" t="s">
        <v>41</v>
      </c>
      <c r="E75" s="3" t="s">
        <v>9</v>
      </c>
      <c r="F75" s="3" t="s">
        <v>9</v>
      </c>
      <c r="G75" s="10">
        <f>G76</f>
        <v>160000</v>
      </c>
      <c r="H75" s="7">
        <f>H76</f>
        <v>136698.70000000001</v>
      </c>
      <c r="I75" s="30">
        <f t="shared" si="3"/>
        <v>85.436687500000005</v>
      </c>
      <c r="J75" s="32"/>
    </row>
    <row r="76" spans="1:10" ht="25.5" outlineLevel="4">
      <c r="A76" s="4" t="s">
        <v>22</v>
      </c>
      <c r="B76" s="3" t="s">
        <v>47</v>
      </c>
      <c r="C76" s="3" t="s">
        <v>39</v>
      </c>
      <c r="D76" s="3" t="s">
        <v>41</v>
      </c>
      <c r="E76" s="3" t="s">
        <v>23</v>
      </c>
      <c r="F76" s="3" t="s">
        <v>9</v>
      </c>
      <c r="G76" s="10">
        <f>G77+G78+G79+G80</f>
        <v>160000</v>
      </c>
      <c r="H76" s="7">
        <f>H77+H78+H79+H80</f>
        <v>136698.70000000001</v>
      </c>
      <c r="I76" s="30">
        <f t="shared" si="3"/>
        <v>85.436687500000005</v>
      </c>
      <c r="J76" s="32"/>
    </row>
    <row r="77" spans="1:10" ht="15" customHeight="1" outlineLevel="5">
      <c r="A77" s="4" t="s">
        <v>42</v>
      </c>
      <c r="B77" s="3" t="s">
        <v>47</v>
      </c>
      <c r="C77" s="3" t="s">
        <v>39</v>
      </c>
      <c r="D77" s="3" t="s">
        <v>41</v>
      </c>
      <c r="E77" s="3" t="s">
        <v>23</v>
      </c>
      <c r="F77" s="3" t="s">
        <v>43</v>
      </c>
      <c r="G77" s="10">
        <v>95237</v>
      </c>
      <c r="H77" s="7">
        <v>72357.7</v>
      </c>
      <c r="I77" s="30">
        <f t="shared" si="3"/>
        <v>75.976458729275393</v>
      </c>
      <c r="J77" s="32"/>
    </row>
    <row r="78" spans="1:10" outlineLevel="5">
      <c r="A78" s="4" t="s">
        <v>26</v>
      </c>
      <c r="B78" s="3" t="s">
        <v>47</v>
      </c>
      <c r="C78" s="3" t="s">
        <v>39</v>
      </c>
      <c r="D78" s="3" t="s">
        <v>41</v>
      </c>
      <c r="E78" s="3" t="s">
        <v>23</v>
      </c>
      <c r="F78" s="3" t="s">
        <v>27</v>
      </c>
      <c r="G78" s="10">
        <v>33100</v>
      </c>
      <c r="H78" s="7">
        <v>32760</v>
      </c>
      <c r="I78" s="30">
        <f t="shared" si="3"/>
        <v>98.972809667673715</v>
      </c>
      <c r="J78" s="32"/>
    </row>
    <row r="79" spans="1:10" ht="12" customHeight="1" outlineLevel="5">
      <c r="A79" s="4" t="s">
        <v>44</v>
      </c>
      <c r="B79" s="3" t="s">
        <v>47</v>
      </c>
      <c r="C79" s="3" t="s">
        <v>39</v>
      </c>
      <c r="D79" s="3" t="s">
        <v>41</v>
      </c>
      <c r="E79" s="3" t="s">
        <v>23</v>
      </c>
      <c r="F79" s="3" t="s">
        <v>45</v>
      </c>
      <c r="G79" s="10">
        <v>1500</v>
      </c>
      <c r="H79" s="7">
        <v>1418</v>
      </c>
      <c r="I79" s="30">
        <f t="shared" si="3"/>
        <v>94.533333333333331</v>
      </c>
      <c r="J79" s="32"/>
    </row>
    <row r="80" spans="1:10" ht="15" customHeight="1" outlineLevel="5">
      <c r="A80" s="4" t="s">
        <v>28</v>
      </c>
      <c r="B80" s="3" t="s">
        <v>47</v>
      </c>
      <c r="C80" s="3" t="s">
        <v>39</v>
      </c>
      <c r="D80" s="3" t="s">
        <v>41</v>
      </c>
      <c r="E80" s="3" t="s">
        <v>23</v>
      </c>
      <c r="F80" s="3" t="s">
        <v>29</v>
      </c>
      <c r="G80" s="10">
        <v>30163</v>
      </c>
      <c r="H80" s="7">
        <v>30163</v>
      </c>
      <c r="I80" s="30">
        <f t="shared" si="3"/>
        <v>100</v>
      </c>
      <c r="J80" s="32"/>
    </row>
    <row r="81" spans="1:10" ht="14.25" customHeight="1" outlineLevel="3">
      <c r="A81" s="4" t="s">
        <v>74</v>
      </c>
      <c r="B81" s="3" t="s">
        <v>47</v>
      </c>
      <c r="C81" s="3" t="s">
        <v>39</v>
      </c>
      <c r="D81" s="3" t="s">
        <v>75</v>
      </c>
      <c r="E81" s="3" t="s">
        <v>9</v>
      </c>
      <c r="F81" s="3" t="s">
        <v>9</v>
      </c>
      <c r="G81" s="10">
        <f>G82</f>
        <v>134717</v>
      </c>
      <c r="H81" s="7">
        <f>H82</f>
        <v>6657</v>
      </c>
      <c r="I81" s="30">
        <f t="shared" si="3"/>
        <v>4.9414698961526753</v>
      </c>
      <c r="J81" s="32"/>
    </row>
    <row r="82" spans="1:10" ht="14.25" customHeight="1" outlineLevel="4">
      <c r="A82" s="4" t="s">
        <v>76</v>
      </c>
      <c r="B82" s="3" t="s">
        <v>47</v>
      </c>
      <c r="C82" s="3" t="s">
        <v>39</v>
      </c>
      <c r="D82" s="3" t="s">
        <v>75</v>
      </c>
      <c r="E82" s="3" t="s">
        <v>77</v>
      </c>
      <c r="F82" s="3" t="s">
        <v>9</v>
      </c>
      <c r="G82" s="10">
        <f>G83+G84</f>
        <v>134717</v>
      </c>
      <c r="H82" s="7">
        <f>H83+H84</f>
        <v>6657</v>
      </c>
      <c r="I82" s="30">
        <f t="shared" si="3"/>
        <v>4.9414698961526753</v>
      </c>
      <c r="J82" s="32"/>
    </row>
    <row r="83" spans="1:10" outlineLevel="5">
      <c r="A83" s="4" t="s">
        <v>54</v>
      </c>
      <c r="B83" s="3" t="s">
        <v>47</v>
      </c>
      <c r="C83" s="3" t="s">
        <v>39</v>
      </c>
      <c r="D83" s="3" t="s">
        <v>75</v>
      </c>
      <c r="E83" s="3" t="s">
        <v>77</v>
      </c>
      <c r="F83" s="3" t="s">
        <v>55</v>
      </c>
      <c r="G83" s="10">
        <v>70760</v>
      </c>
      <c r="H83" s="7">
        <v>0</v>
      </c>
      <c r="I83" s="30">
        <f t="shared" si="3"/>
        <v>0</v>
      </c>
      <c r="J83" s="32"/>
    </row>
    <row r="84" spans="1:10" outlineLevel="5">
      <c r="A84" s="4" t="s">
        <v>32</v>
      </c>
      <c r="B84" s="3" t="s">
        <v>47</v>
      </c>
      <c r="C84" s="3" t="s">
        <v>39</v>
      </c>
      <c r="D84" s="3" t="s">
        <v>75</v>
      </c>
      <c r="E84" s="3" t="s">
        <v>77</v>
      </c>
      <c r="F84" s="3" t="s">
        <v>33</v>
      </c>
      <c r="G84" s="10">
        <v>63957</v>
      </c>
      <c r="H84" s="7">
        <v>6657</v>
      </c>
      <c r="I84" s="30">
        <f t="shared" si="3"/>
        <v>10.408555748393452</v>
      </c>
      <c r="J84" s="32"/>
    </row>
    <row r="85" spans="1:10" outlineLevel="1">
      <c r="A85" s="4" t="s">
        <v>78</v>
      </c>
      <c r="B85" s="3" t="s">
        <v>47</v>
      </c>
      <c r="C85" s="3" t="s">
        <v>79</v>
      </c>
      <c r="D85" s="3" t="s">
        <v>8</v>
      </c>
      <c r="E85" s="3" t="s">
        <v>9</v>
      </c>
      <c r="F85" s="3" t="s">
        <v>9</v>
      </c>
      <c r="G85" s="10">
        <f t="shared" ref="G85:H87" si="4">G86</f>
        <v>381130</v>
      </c>
      <c r="H85" s="7">
        <f t="shared" si="4"/>
        <v>299619.48</v>
      </c>
      <c r="I85" s="30">
        <f t="shared" si="3"/>
        <v>78.613459974286982</v>
      </c>
      <c r="J85" s="32"/>
    </row>
    <row r="86" spans="1:10" ht="14.25" customHeight="1" outlineLevel="2">
      <c r="A86" s="4" t="s">
        <v>80</v>
      </c>
      <c r="B86" s="3" t="s">
        <v>47</v>
      </c>
      <c r="C86" s="3" t="s">
        <v>81</v>
      </c>
      <c r="D86" s="3" t="s">
        <v>8</v>
      </c>
      <c r="E86" s="3" t="s">
        <v>9</v>
      </c>
      <c r="F86" s="3" t="s">
        <v>9</v>
      </c>
      <c r="G86" s="10">
        <f t="shared" si="4"/>
        <v>381130</v>
      </c>
      <c r="H86" s="7">
        <f t="shared" si="4"/>
        <v>299619.48</v>
      </c>
      <c r="I86" s="30">
        <f t="shared" si="3"/>
        <v>78.613459974286982</v>
      </c>
      <c r="J86" s="32"/>
    </row>
    <row r="87" spans="1:10" ht="53.25" customHeight="1" outlineLevel="3">
      <c r="A87" s="4" t="s">
        <v>82</v>
      </c>
      <c r="B87" s="3" t="s">
        <v>47</v>
      </c>
      <c r="C87" s="3" t="s">
        <v>81</v>
      </c>
      <c r="D87" s="3" t="s">
        <v>83</v>
      </c>
      <c r="E87" s="3" t="s">
        <v>9</v>
      </c>
      <c r="F87" s="3" t="s">
        <v>9</v>
      </c>
      <c r="G87" s="10">
        <f t="shared" si="4"/>
        <v>381130</v>
      </c>
      <c r="H87" s="7">
        <f t="shared" si="4"/>
        <v>299619.48</v>
      </c>
      <c r="I87" s="30">
        <f t="shared" si="3"/>
        <v>78.613459974286982</v>
      </c>
      <c r="J87" s="32"/>
    </row>
    <row r="88" spans="1:10" ht="25.5" outlineLevel="4">
      <c r="A88" s="4" t="s">
        <v>16</v>
      </c>
      <c r="B88" s="3" t="s">
        <v>47</v>
      </c>
      <c r="C88" s="3" t="s">
        <v>81</v>
      </c>
      <c r="D88" s="3" t="s">
        <v>83</v>
      </c>
      <c r="E88" s="3" t="s">
        <v>17</v>
      </c>
      <c r="F88" s="3" t="s">
        <v>9</v>
      </c>
      <c r="G88" s="10">
        <f>G89+G90</f>
        <v>381130</v>
      </c>
      <c r="H88" s="7">
        <f>H89+H90</f>
        <v>299619.48</v>
      </c>
      <c r="I88" s="30">
        <f t="shared" si="3"/>
        <v>78.613459974286982</v>
      </c>
      <c r="J88" s="32"/>
    </row>
    <row r="89" spans="1:10" outlineLevel="5">
      <c r="A89" s="4" t="s">
        <v>18</v>
      </c>
      <c r="B89" s="3" t="s">
        <v>47</v>
      </c>
      <c r="C89" s="3" t="s">
        <v>81</v>
      </c>
      <c r="D89" s="3" t="s">
        <v>83</v>
      </c>
      <c r="E89" s="3" t="s">
        <v>17</v>
      </c>
      <c r="F89" s="3" t="s">
        <v>19</v>
      </c>
      <c r="G89" s="10">
        <v>294000</v>
      </c>
      <c r="H89" s="7">
        <v>238358.64</v>
      </c>
      <c r="I89" s="30">
        <f t="shared" si="3"/>
        <v>81.074367346938786</v>
      </c>
      <c r="J89" s="32"/>
    </row>
    <row r="90" spans="1:10" outlineLevel="5">
      <c r="A90" s="4" t="s">
        <v>20</v>
      </c>
      <c r="B90" s="3" t="s">
        <v>47</v>
      </c>
      <c r="C90" s="3" t="s">
        <v>81</v>
      </c>
      <c r="D90" s="3" t="s">
        <v>83</v>
      </c>
      <c r="E90" s="3" t="s">
        <v>17</v>
      </c>
      <c r="F90" s="3" t="s">
        <v>21</v>
      </c>
      <c r="G90" s="10">
        <v>87130</v>
      </c>
      <c r="H90" s="7">
        <v>61260.84</v>
      </c>
      <c r="I90" s="30">
        <f t="shared" si="3"/>
        <v>70.309698152186385</v>
      </c>
      <c r="J90" s="32"/>
    </row>
    <row r="91" spans="1:10" ht="25.5" outlineLevel="1">
      <c r="A91" s="4" t="s">
        <v>84</v>
      </c>
      <c r="B91" s="3" t="s">
        <v>47</v>
      </c>
      <c r="C91" s="3" t="s">
        <v>85</v>
      </c>
      <c r="D91" s="3" t="s">
        <v>8</v>
      </c>
      <c r="E91" s="3" t="s">
        <v>9</v>
      </c>
      <c r="F91" s="3" t="s">
        <v>9</v>
      </c>
      <c r="G91" s="10">
        <f>G92</f>
        <v>92835</v>
      </c>
      <c r="H91" s="7">
        <f>H92</f>
        <v>92831.73</v>
      </c>
      <c r="I91" s="30">
        <f t="shared" si="3"/>
        <v>99.996477621586678</v>
      </c>
      <c r="J91" s="32"/>
    </row>
    <row r="92" spans="1:10" ht="28.5" customHeight="1" outlineLevel="2">
      <c r="A92" s="4" t="s">
        <v>86</v>
      </c>
      <c r="B92" s="3" t="s">
        <v>47</v>
      </c>
      <c r="C92" s="3" t="s">
        <v>87</v>
      </c>
      <c r="D92" s="3" t="s">
        <v>8</v>
      </c>
      <c r="E92" s="3" t="s">
        <v>9</v>
      </c>
      <c r="F92" s="3" t="s">
        <v>9</v>
      </c>
      <c r="G92" s="10">
        <f>G93</f>
        <v>92835</v>
      </c>
      <c r="H92" s="7">
        <f>H93</f>
        <v>92831.73</v>
      </c>
      <c r="I92" s="30">
        <f t="shared" si="3"/>
        <v>99.996477621586678</v>
      </c>
      <c r="J92" s="32"/>
    </row>
    <row r="93" spans="1:10" ht="25.5" outlineLevel="3">
      <c r="A93" s="4" t="s">
        <v>88</v>
      </c>
      <c r="B93" s="3" t="s">
        <v>47</v>
      </c>
      <c r="C93" s="3" t="s">
        <v>87</v>
      </c>
      <c r="D93" s="3" t="s">
        <v>89</v>
      </c>
      <c r="E93" s="3" t="s">
        <v>9</v>
      </c>
      <c r="F93" s="3" t="s">
        <v>9</v>
      </c>
      <c r="G93" s="10">
        <f>G94+G97</f>
        <v>92835</v>
      </c>
      <c r="H93" s="7">
        <f>H94+H97</f>
        <v>92831.73</v>
      </c>
      <c r="I93" s="30">
        <f t="shared" si="3"/>
        <v>99.996477621586678</v>
      </c>
      <c r="J93" s="32"/>
    </row>
    <row r="94" spans="1:10" ht="25.5" outlineLevel="4">
      <c r="A94" s="4" t="s">
        <v>16</v>
      </c>
      <c r="B94" s="3" t="s">
        <v>47</v>
      </c>
      <c r="C94" s="3" t="s">
        <v>87</v>
      </c>
      <c r="D94" s="3" t="s">
        <v>89</v>
      </c>
      <c r="E94" s="3" t="s">
        <v>17</v>
      </c>
      <c r="F94" s="3" t="s">
        <v>9</v>
      </c>
      <c r="G94" s="10">
        <f>G95+G96</f>
        <v>44656</v>
      </c>
      <c r="H94" s="7">
        <f>H95+H96</f>
        <v>44654.2</v>
      </c>
      <c r="I94" s="30">
        <f t="shared" si="3"/>
        <v>99.995969186671445</v>
      </c>
      <c r="J94" s="32"/>
    </row>
    <row r="95" spans="1:10" outlineLevel="5">
      <c r="A95" s="4" t="s">
        <v>18</v>
      </c>
      <c r="B95" s="3" t="s">
        <v>47</v>
      </c>
      <c r="C95" s="3" t="s">
        <v>87</v>
      </c>
      <c r="D95" s="3" t="s">
        <v>89</v>
      </c>
      <c r="E95" s="3" t="s">
        <v>17</v>
      </c>
      <c r="F95" s="3" t="s">
        <v>19</v>
      </c>
      <c r="G95" s="10">
        <v>32584</v>
      </c>
      <c r="H95" s="7">
        <v>32583.19</v>
      </c>
      <c r="I95" s="30">
        <f t="shared" si="3"/>
        <v>99.997514117358207</v>
      </c>
      <c r="J95" s="32"/>
    </row>
    <row r="96" spans="1:10" outlineLevel="5">
      <c r="A96" s="4" t="s">
        <v>20</v>
      </c>
      <c r="B96" s="3" t="s">
        <v>47</v>
      </c>
      <c r="C96" s="3" t="s">
        <v>87</v>
      </c>
      <c r="D96" s="3" t="s">
        <v>89</v>
      </c>
      <c r="E96" s="3" t="s">
        <v>17</v>
      </c>
      <c r="F96" s="3" t="s">
        <v>21</v>
      </c>
      <c r="G96" s="10">
        <v>12072</v>
      </c>
      <c r="H96" s="7">
        <v>12071.01</v>
      </c>
      <c r="I96" s="30">
        <f t="shared" si="3"/>
        <v>99.991799204771368</v>
      </c>
      <c r="J96" s="32"/>
    </row>
    <row r="97" spans="1:10" ht="25.5" outlineLevel="4">
      <c r="A97" s="4" t="s">
        <v>22</v>
      </c>
      <c r="B97" s="3" t="s">
        <v>47</v>
      </c>
      <c r="C97" s="3" t="s">
        <v>87</v>
      </c>
      <c r="D97" s="3" t="s">
        <v>89</v>
      </c>
      <c r="E97" s="3" t="s">
        <v>23</v>
      </c>
      <c r="F97" s="3" t="s">
        <v>9</v>
      </c>
      <c r="G97" s="10">
        <f>G98+G99+G100</f>
        <v>48179</v>
      </c>
      <c r="H97" s="7">
        <f>H98+H99+H100</f>
        <v>48177.53</v>
      </c>
      <c r="I97" s="30">
        <f t="shared" si="3"/>
        <v>99.996948878141922</v>
      </c>
      <c r="J97" s="32"/>
    </row>
    <row r="98" spans="1:10" outlineLevel="5">
      <c r="A98" s="4" t="s">
        <v>24</v>
      </c>
      <c r="B98" s="3" t="s">
        <v>47</v>
      </c>
      <c r="C98" s="3" t="s">
        <v>87</v>
      </c>
      <c r="D98" s="3" t="s">
        <v>89</v>
      </c>
      <c r="E98" s="3" t="s">
        <v>23</v>
      </c>
      <c r="F98" s="3" t="s">
        <v>25</v>
      </c>
      <c r="G98" s="10">
        <v>1434</v>
      </c>
      <c r="H98" s="7">
        <v>1433.12</v>
      </c>
      <c r="I98" s="30">
        <f t="shared" si="3"/>
        <v>99.938633193863311</v>
      </c>
      <c r="J98" s="32"/>
    </row>
    <row r="99" spans="1:10" ht="14.25" customHeight="1" outlineLevel="5">
      <c r="A99" s="4" t="s">
        <v>42</v>
      </c>
      <c r="B99" s="3" t="s">
        <v>47</v>
      </c>
      <c r="C99" s="3" t="s">
        <v>87</v>
      </c>
      <c r="D99" s="3" t="s">
        <v>89</v>
      </c>
      <c r="E99" s="3" t="s">
        <v>23</v>
      </c>
      <c r="F99" s="3" t="s">
        <v>43</v>
      </c>
      <c r="G99" s="10">
        <v>14609</v>
      </c>
      <c r="H99" s="7">
        <v>14608.87</v>
      </c>
      <c r="I99" s="30">
        <f t="shared" si="3"/>
        <v>99.999110137586428</v>
      </c>
      <c r="J99" s="32"/>
    </row>
    <row r="100" spans="1:10" ht="14.25" customHeight="1" outlineLevel="5">
      <c r="A100" s="4" t="s">
        <v>28</v>
      </c>
      <c r="B100" s="3" t="s">
        <v>47</v>
      </c>
      <c r="C100" s="3" t="s">
        <v>87</v>
      </c>
      <c r="D100" s="3" t="s">
        <v>89</v>
      </c>
      <c r="E100" s="3" t="s">
        <v>23</v>
      </c>
      <c r="F100" s="3" t="s">
        <v>29</v>
      </c>
      <c r="G100" s="10">
        <v>32136</v>
      </c>
      <c r="H100" s="7">
        <v>32135.54</v>
      </c>
      <c r="I100" s="30">
        <f t="shared" si="3"/>
        <v>99.99856858352004</v>
      </c>
      <c r="J100" s="32"/>
    </row>
    <row r="101" spans="1:10" outlineLevel="1">
      <c r="A101" s="4" t="s">
        <v>90</v>
      </c>
      <c r="B101" s="3" t="s">
        <v>47</v>
      </c>
      <c r="C101" s="3" t="s">
        <v>91</v>
      </c>
      <c r="D101" s="3" t="s">
        <v>8</v>
      </c>
      <c r="E101" s="3" t="s">
        <v>9</v>
      </c>
      <c r="F101" s="3" t="s">
        <v>9</v>
      </c>
      <c r="G101" s="10">
        <f>G102+G109+G116+G134</f>
        <v>22041736.5</v>
      </c>
      <c r="H101" s="7">
        <f>H102+H109+H116+H134</f>
        <v>21435435.039999999</v>
      </c>
      <c r="I101" s="30">
        <f t="shared" si="3"/>
        <v>97.24930265816397</v>
      </c>
      <c r="J101" s="32"/>
    </row>
    <row r="102" spans="1:10" outlineLevel="2">
      <c r="A102" s="4" t="s">
        <v>92</v>
      </c>
      <c r="B102" s="3" t="s">
        <v>47</v>
      </c>
      <c r="C102" s="3" t="s">
        <v>93</v>
      </c>
      <c r="D102" s="3" t="s">
        <v>8</v>
      </c>
      <c r="E102" s="3" t="s">
        <v>9</v>
      </c>
      <c r="F102" s="3" t="s">
        <v>9</v>
      </c>
      <c r="G102" s="10">
        <f>G103+G106</f>
        <v>90545.5</v>
      </c>
      <c r="H102" s="7">
        <f>H103+H106</f>
        <v>90545.23</v>
      </c>
      <c r="I102" s="30">
        <f t="shared" si="3"/>
        <v>99.999701807378599</v>
      </c>
      <c r="J102" s="32"/>
    </row>
    <row r="103" spans="1:10" ht="39.75" customHeight="1" outlineLevel="3">
      <c r="A103" s="4" t="s">
        <v>94</v>
      </c>
      <c r="B103" s="3" t="s">
        <v>47</v>
      </c>
      <c r="C103" s="3" t="s">
        <v>93</v>
      </c>
      <c r="D103" s="3" t="s">
        <v>95</v>
      </c>
      <c r="E103" s="3" t="s">
        <v>9</v>
      </c>
      <c r="F103" s="3" t="s">
        <v>9</v>
      </c>
      <c r="G103" s="10">
        <f>G104</f>
        <v>70214.5</v>
      </c>
      <c r="H103" s="7">
        <f>H104</f>
        <v>70214.5</v>
      </c>
      <c r="I103" s="30">
        <f t="shared" si="3"/>
        <v>100</v>
      </c>
      <c r="J103" s="32"/>
    </row>
    <row r="104" spans="1:10" ht="15" customHeight="1" outlineLevel="4">
      <c r="A104" s="4" t="s">
        <v>96</v>
      </c>
      <c r="B104" s="3" t="s">
        <v>47</v>
      </c>
      <c r="C104" s="3" t="s">
        <v>93</v>
      </c>
      <c r="D104" s="3" t="s">
        <v>95</v>
      </c>
      <c r="E104" s="3" t="s">
        <v>97</v>
      </c>
      <c r="F104" s="3" t="s">
        <v>9</v>
      </c>
      <c r="G104" s="10">
        <f>G105</f>
        <v>70214.5</v>
      </c>
      <c r="H104" s="7">
        <f>H105</f>
        <v>70214.5</v>
      </c>
      <c r="I104" s="30">
        <f t="shared" si="3"/>
        <v>100</v>
      </c>
      <c r="J104" s="32"/>
    </row>
    <row r="105" spans="1:10" ht="27" customHeight="1" outlineLevel="5">
      <c r="A105" s="4" t="s">
        <v>98</v>
      </c>
      <c r="B105" s="3" t="s">
        <v>47</v>
      </c>
      <c r="C105" s="3" t="s">
        <v>93</v>
      </c>
      <c r="D105" s="3" t="s">
        <v>95</v>
      </c>
      <c r="E105" s="3" t="s">
        <v>97</v>
      </c>
      <c r="F105" s="3" t="s">
        <v>99</v>
      </c>
      <c r="G105" s="10">
        <v>70214.5</v>
      </c>
      <c r="H105" s="7">
        <v>70214.5</v>
      </c>
      <c r="I105" s="30">
        <f t="shared" si="3"/>
        <v>100</v>
      </c>
      <c r="J105" s="32"/>
    </row>
    <row r="106" spans="1:10" ht="25.5" outlineLevel="3">
      <c r="A106" s="4" t="s">
        <v>100</v>
      </c>
      <c r="B106" s="3" t="s">
        <v>47</v>
      </c>
      <c r="C106" s="3" t="s">
        <v>93</v>
      </c>
      <c r="D106" s="3" t="s">
        <v>101</v>
      </c>
      <c r="E106" s="3" t="s">
        <v>9</v>
      </c>
      <c r="F106" s="3" t="s">
        <v>9</v>
      </c>
      <c r="G106" s="10">
        <f>G107</f>
        <v>20331</v>
      </c>
      <c r="H106" s="7">
        <f>H107</f>
        <v>20330.73</v>
      </c>
      <c r="I106" s="30">
        <f t="shared" si="3"/>
        <v>99.998671978751659</v>
      </c>
      <c r="J106" s="32"/>
    </row>
    <row r="107" spans="1:10" ht="15" customHeight="1" outlineLevel="4">
      <c r="A107" s="4" t="s">
        <v>96</v>
      </c>
      <c r="B107" s="3" t="s">
        <v>47</v>
      </c>
      <c r="C107" s="3" t="s">
        <v>93</v>
      </c>
      <c r="D107" s="3" t="s">
        <v>101</v>
      </c>
      <c r="E107" s="3" t="s">
        <v>97</v>
      </c>
      <c r="F107" s="3" t="s">
        <v>9</v>
      </c>
      <c r="G107" s="10">
        <f>G108</f>
        <v>20331</v>
      </c>
      <c r="H107" s="7">
        <f>H108</f>
        <v>20330.73</v>
      </c>
      <c r="I107" s="30">
        <f t="shared" si="3"/>
        <v>99.998671978751659</v>
      </c>
      <c r="J107" s="32"/>
    </row>
    <row r="108" spans="1:10" ht="26.25" customHeight="1" outlineLevel="5">
      <c r="A108" s="4" t="s">
        <v>98</v>
      </c>
      <c r="B108" s="3" t="s">
        <v>47</v>
      </c>
      <c r="C108" s="3" t="s">
        <v>93</v>
      </c>
      <c r="D108" s="3" t="s">
        <v>101</v>
      </c>
      <c r="E108" s="3" t="s">
        <v>97</v>
      </c>
      <c r="F108" s="3" t="s">
        <v>99</v>
      </c>
      <c r="G108" s="10">
        <v>20331</v>
      </c>
      <c r="H108" s="7">
        <v>20330.73</v>
      </c>
      <c r="I108" s="30">
        <f t="shared" si="3"/>
        <v>99.998671978751659</v>
      </c>
      <c r="J108" s="32"/>
    </row>
    <row r="109" spans="1:10" outlineLevel="2">
      <c r="A109" s="4" t="s">
        <v>102</v>
      </c>
      <c r="B109" s="3" t="s">
        <v>47</v>
      </c>
      <c r="C109" s="3" t="s">
        <v>103</v>
      </c>
      <c r="D109" s="3" t="s">
        <v>8</v>
      </c>
      <c r="E109" s="3" t="s">
        <v>9</v>
      </c>
      <c r="F109" s="3" t="s">
        <v>9</v>
      </c>
      <c r="G109" s="10">
        <f>G110+G113</f>
        <v>804000</v>
      </c>
      <c r="H109" s="7">
        <f>H110+H113</f>
        <v>494200</v>
      </c>
      <c r="I109" s="30">
        <f t="shared" si="3"/>
        <v>61.467661691542283</v>
      </c>
      <c r="J109" s="32"/>
    </row>
    <row r="110" spans="1:10" ht="51.75" customHeight="1" outlineLevel="3">
      <c r="A110" s="4" t="s">
        <v>108</v>
      </c>
      <c r="B110" s="3" t="s">
        <v>47</v>
      </c>
      <c r="C110" s="3" t="s">
        <v>103</v>
      </c>
      <c r="D110" s="3" t="s">
        <v>109</v>
      </c>
      <c r="E110" s="3" t="s">
        <v>9</v>
      </c>
      <c r="F110" s="3" t="s">
        <v>9</v>
      </c>
      <c r="G110" s="10">
        <f>G111</f>
        <v>592000</v>
      </c>
      <c r="H110" s="7">
        <f>H111</f>
        <v>345800</v>
      </c>
      <c r="I110" s="30">
        <f t="shared" si="3"/>
        <v>58.412162162162161</v>
      </c>
      <c r="J110" s="32"/>
    </row>
    <row r="111" spans="1:10" ht="54" customHeight="1" outlineLevel="4">
      <c r="A111" s="4" t="s">
        <v>104</v>
      </c>
      <c r="B111" s="3" t="s">
        <v>47</v>
      </c>
      <c r="C111" s="3" t="s">
        <v>103</v>
      </c>
      <c r="D111" s="3" t="s">
        <v>109</v>
      </c>
      <c r="E111" s="3" t="s">
        <v>105</v>
      </c>
      <c r="F111" s="3" t="s">
        <v>9</v>
      </c>
      <c r="G111" s="10">
        <f>G112</f>
        <v>592000</v>
      </c>
      <c r="H111" s="7">
        <f>H112</f>
        <v>345800</v>
      </c>
      <c r="I111" s="30">
        <f t="shared" si="3"/>
        <v>58.412162162162161</v>
      </c>
      <c r="J111" s="32"/>
    </row>
    <row r="112" spans="1:10" ht="28.5" customHeight="1" outlineLevel="5">
      <c r="A112" s="4" t="s">
        <v>106</v>
      </c>
      <c r="B112" s="3" t="s">
        <v>47</v>
      </c>
      <c r="C112" s="3" t="s">
        <v>103</v>
      </c>
      <c r="D112" s="3" t="s">
        <v>109</v>
      </c>
      <c r="E112" s="3" t="s">
        <v>105</v>
      </c>
      <c r="F112" s="3" t="s">
        <v>107</v>
      </c>
      <c r="G112" s="10">
        <v>592000</v>
      </c>
      <c r="H112" s="7">
        <v>345800</v>
      </c>
      <c r="I112" s="30">
        <f t="shared" si="3"/>
        <v>58.412162162162161</v>
      </c>
      <c r="J112" s="32"/>
    </row>
    <row r="113" spans="1:10" ht="51.75" customHeight="1" outlineLevel="3">
      <c r="A113" s="4" t="s">
        <v>110</v>
      </c>
      <c r="B113" s="3" t="s">
        <v>47</v>
      </c>
      <c r="C113" s="3" t="s">
        <v>103</v>
      </c>
      <c r="D113" s="3" t="s">
        <v>111</v>
      </c>
      <c r="E113" s="3" t="s">
        <v>9</v>
      </c>
      <c r="F113" s="3" t="s">
        <v>9</v>
      </c>
      <c r="G113" s="10">
        <f>G114</f>
        <v>212000</v>
      </c>
      <c r="H113" s="7">
        <f>H114</f>
        <v>148400</v>
      </c>
      <c r="I113" s="30">
        <f t="shared" si="3"/>
        <v>70</v>
      </c>
      <c r="J113" s="32"/>
    </row>
    <row r="114" spans="1:10" ht="52.5" customHeight="1" outlineLevel="4">
      <c r="A114" s="4" t="s">
        <v>104</v>
      </c>
      <c r="B114" s="3" t="s">
        <v>47</v>
      </c>
      <c r="C114" s="3" t="s">
        <v>103</v>
      </c>
      <c r="D114" s="3" t="s">
        <v>111</v>
      </c>
      <c r="E114" s="3" t="s">
        <v>105</v>
      </c>
      <c r="F114" s="3" t="s">
        <v>9</v>
      </c>
      <c r="G114" s="10">
        <f>G115</f>
        <v>212000</v>
      </c>
      <c r="H114" s="7">
        <f>H115</f>
        <v>148400</v>
      </c>
      <c r="I114" s="30">
        <f t="shared" si="3"/>
        <v>70</v>
      </c>
      <c r="J114" s="32"/>
    </row>
    <row r="115" spans="1:10" ht="27.75" customHeight="1" outlineLevel="5">
      <c r="A115" s="4" t="s">
        <v>106</v>
      </c>
      <c r="B115" s="3" t="s">
        <v>47</v>
      </c>
      <c r="C115" s="3" t="s">
        <v>103</v>
      </c>
      <c r="D115" s="3" t="s">
        <v>111</v>
      </c>
      <c r="E115" s="3" t="s">
        <v>105</v>
      </c>
      <c r="F115" s="3" t="s">
        <v>107</v>
      </c>
      <c r="G115" s="10">
        <v>212000</v>
      </c>
      <c r="H115" s="7">
        <v>148400</v>
      </c>
      <c r="I115" s="30">
        <f t="shared" si="3"/>
        <v>70</v>
      </c>
      <c r="J115" s="32"/>
    </row>
    <row r="116" spans="1:10" outlineLevel="2">
      <c r="A116" s="4" t="s">
        <v>112</v>
      </c>
      <c r="B116" s="3" t="s">
        <v>47</v>
      </c>
      <c r="C116" s="3" t="s">
        <v>113</v>
      </c>
      <c r="D116" s="3" t="s">
        <v>8</v>
      </c>
      <c r="E116" s="3" t="s">
        <v>9</v>
      </c>
      <c r="F116" s="3" t="s">
        <v>9</v>
      </c>
      <c r="G116" s="10">
        <f>G117+G120+G123+G126+G129</f>
        <v>20700691</v>
      </c>
      <c r="H116" s="7">
        <f>H117+H120+H123+H126+H129</f>
        <v>20454887.82</v>
      </c>
      <c r="I116" s="30">
        <f t="shared" si="3"/>
        <v>98.812584662028911</v>
      </c>
      <c r="J116" s="32"/>
    </row>
    <row r="117" spans="1:10" ht="39.75" customHeight="1" outlineLevel="3">
      <c r="A117" s="4" t="s">
        <v>114</v>
      </c>
      <c r="B117" s="3" t="s">
        <v>47</v>
      </c>
      <c r="C117" s="3" t="s">
        <v>113</v>
      </c>
      <c r="D117" s="3" t="s">
        <v>115</v>
      </c>
      <c r="E117" s="3" t="s">
        <v>9</v>
      </c>
      <c r="F117" s="3" t="s">
        <v>9</v>
      </c>
      <c r="G117" s="10">
        <f>G118</f>
        <v>4063900</v>
      </c>
      <c r="H117" s="7">
        <f>H118</f>
        <v>4050669</v>
      </c>
      <c r="I117" s="30">
        <f t="shared" si="3"/>
        <v>99.674426043947932</v>
      </c>
      <c r="J117" s="32"/>
    </row>
    <row r="118" spans="1:10" ht="25.5" outlineLevel="4">
      <c r="A118" s="4" t="s">
        <v>22</v>
      </c>
      <c r="B118" s="3" t="s">
        <v>47</v>
      </c>
      <c r="C118" s="3" t="s">
        <v>113</v>
      </c>
      <c r="D118" s="3" t="s">
        <v>115</v>
      </c>
      <c r="E118" s="3" t="s">
        <v>23</v>
      </c>
      <c r="F118" s="3" t="s">
        <v>9</v>
      </c>
      <c r="G118" s="10">
        <f>G119</f>
        <v>4063900</v>
      </c>
      <c r="H118" s="7">
        <f>H119</f>
        <v>4050669</v>
      </c>
      <c r="I118" s="30">
        <f t="shared" si="3"/>
        <v>99.674426043947932</v>
      </c>
      <c r="J118" s="32"/>
    </row>
    <row r="119" spans="1:10" ht="15" customHeight="1" outlineLevel="5">
      <c r="A119" s="4" t="s">
        <v>42</v>
      </c>
      <c r="B119" s="3" t="s">
        <v>47</v>
      </c>
      <c r="C119" s="3" t="s">
        <v>113</v>
      </c>
      <c r="D119" s="3" t="s">
        <v>115</v>
      </c>
      <c r="E119" s="3" t="s">
        <v>23</v>
      </c>
      <c r="F119" s="3" t="s">
        <v>43</v>
      </c>
      <c r="G119" s="10">
        <v>4063900</v>
      </c>
      <c r="H119" s="7">
        <v>4050669</v>
      </c>
      <c r="I119" s="30">
        <f t="shared" si="3"/>
        <v>99.674426043947932</v>
      </c>
      <c r="J119" s="32"/>
    </row>
    <row r="120" spans="1:10" ht="27" customHeight="1" outlineLevel="3">
      <c r="A120" s="4" t="s">
        <v>116</v>
      </c>
      <c r="B120" s="3" t="s">
        <v>47</v>
      </c>
      <c r="C120" s="3" t="s">
        <v>113</v>
      </c>
      <c r="D120" s="3" t="s">
        <v>117</v>
      </c>
      <c r="E120" s="3" t="s">
        <v>9</v>
      </c>
      <c r="F120" s="3" t="s">
        <v>9</v>
      </c>
      <c r="G120" s="10">
        <f>G121</f>
        <v>10327800</v>
      </c>
      <c r="H120" s="7">
        <f>H121</f>
        <v>10327800</v>
      </c>
      <c r="I120" s="30">
        <f t="shared" si="3"/>
        <v>100</v>
      </c>
      <c r="J120" s="32"/>
    </row>
    <row r="121" spans="1:10" ht="25.5" outlineLevel="4">
      <c r="A121" s="4" t="s">
        <v>22</v>
      </c>
      <c r="B121" s="3" t="s">
        <v>47</v>
      </c>
      <c r="C121" s="3" t="s">
        <v>113</v>
      </c>
      <c r="D121" s="3" t="s">
        <v>117</v>
      </c>
      <c r="E121" s="3" t="s">
        <v>23</v>
      </c>
      <c r="F121" s="3" t="s">
        <v>9</v>
      </c>
      <c r="G121" s="10">
        <f>G122</f>
        <v>10327800</v>
      </c>
      <c r="H121" s="7">
        <f>H122</f>
        <v>10327800</v>
      </c>
      <c r="I121" s="30">
        <f t="shared" si="3"/>
        <v>100</v>
      </c>
      <c r="J121" s="32"/>
    </row>
    <row r="122" spans="1:10" ht="15" customHeight="1" outlineLevel="5">
      <c r="A122" s="4" t="s">
        <v>42</v>
      </c>
      <c r="B122" s="3" t="s">
        <v>47</v>
      </c>
      <c r="C122" s="3" t="s">
        <v>113</v>
      </c>
      <c r="D122" s="3" t="s">
        <v>117</v>
      </c>
      <c r="E122" s="3" t="s">
        <v>23</v>
      </c>
      <c r="F122" s="3" t="s">
        <v>43</v>
      </c>
      <c r="G122" s="10">
        <v>10327800</v>
      </c>
      <c r="H122" s="7">
        <v>10327800</v>
      </c>
      <c r="I122" s="30">
        <f t="shared" si="3"/>
        <v>100</v>
      </c>
      <c r="J122" s="32"/>
    </row>
    <row r="123" spans="1:10" ht="26.25" customHeight="1" outlineLevel="3">
      <c r="A123" s="4" t="s">
        <v>118</v>
      </c>
      <c r="B123" s="3" t="s">
        <v>47</v>
      </c>
      <c r="C123" s="3" t="s">
        <v>113</v>
      </c>
      <c r="D123" s="3" t="s">
        <v>119</v>
      </c>
      <c r="E123" s="3" t="s">
        <v>9</v>
      </c>
      <c r="F123" s="3" t="s">
        <v>9</v>
      </c>
      <c r="G123" s="10">
        <f>G124</f>
        <v>2164700</v>
      </c>
      <c r="H123" s="7">
        <f>H124</f>
        <v>2164700</v>
      </c>
      <c r="I123" s="30">
        <f t="shared" si="3"/>
        <v>100</v>
      </c>
      <c r="J123" s="32"/>
    </row>
    <row r="124" spans="1:10" ht="25.5" outlineLevel="4">
      <c r="A124" s="4" t="s">
        <v>22</v>
      </c>
      <c r="B124" s="3" t="s">
        <v>47</v>
      </c>
      <c r="C124" s="3" t="s">
        <v>113</v>
      </c>
      <c r="D124" s="3" t="s">
        <v>119</v>
      </c>
      <c r="E124" s="3" t="s">
        <v>23</v>
      </c>
      <c r="F124" s="3" t="s">
        <v>9</v>
      </c>
      <c r="G124" s="10">
        <f>G125</f>
        <v>2164700</v>
      </c>
      <c r="H124" s="7">
        <f>H125</f>
        <v>2164700</v>
      </c>
      <c r="I124" s="30">
        <f t="shared" si="3"/>
        <v>100</v>
      </c>
      <c r="J124" s="32"/>
    </row>
    <row r="125" spans="1:10" ht="13.5" customHeight="1" outlineLevel="5">
      <c r="A125" s="4" t="s">
        <v>42</v>
      </c>
      <c r="B125" s="3" t="s">
        <v>47</v>
      </c>
      <c r="C125" s="3" t="s">
        <v>113</v>
      </c>
      <c r="D125" s="3" t="s">
        <v>119</v>
      </c>
      <c r="E125" s="3" t="s">
        <v>23</v>
      </c>
      <c r="F125" s="3" t="s">
        <v>43</v>
      </c>
      <c r="G125" s="10">
        <v>2164700</v>
      </c>
      <c r="H125" s="7">
        <v>2164700</v>
      </c>
      <c r="I125" s="30">
        <f t="shared" si="3"/>
        <v>100</v>
      </c>
      <c r="J125" s="32"/>
    </row>
    <row r="126" spans="1:10" ht="39.75" customHeight="1" outlineLevel="3">
      <c r="A126" s="4" t="s">
        <v>120</v>
      </c>
      <c r="B126" s="3" t="s">
        <v>47</v>
      </c>
      <c r="C126" s="3" t="s">
        <v>113</v>
      </c>
      <c r="D126" s="3" t="s">
        <v>121</v>
      </c>
      <c r="E126" s="3" t="s">
        <v>9</v>
      </c>
      <c r="F126" s="3" t="s">
        <v>9</v>
      </c>
      <c r="G126" s="10">
        <f>G127</f>
        <v>68052</v>
      </c>
      <c r="H126" s="7">
        <f>H127</f>
        <v>68052</v>
      </c>
      <c r="I126" s="30">
        <f t="shared" si="3"/>
        <v>100</v>
      </c>
      <c r="J126" s="32"/>
    </row>
    <row r="127" spans="1:10" ht="25.5" outlineLevel="4">
      <c r="A127" s="4" t="s">
        <v>22</v>
      </c>
      <c r="B127" s="3" t="s">
        <v>47</v>
      </c>
      <c r="C127" s="3" t="s">
        <v>113</v>
      </c>
      <c r="D127" s="3" t="s">
        <v>121</v>
      </c>
      <c r="E127" s="3" t="s">
        <v>23</v>
      </c>
      <c r="F127" s="3" t="s">
        <v>9</v>
      </c>
      <c r="G127" s="10">
        <f>G128</f>
        <v>68052</v>
      </c>
      <c r="H127" s="7">
        <f>H128</f>
        <v>68052</v>
      </c>
      <c r="I127" s="30">
        <f t="shared" si="3"/>
        <v>100</v>
      </c>
      <c r="J127" s="32"/>
    </row>
    <row r="128" spans="1:10" outlineLevel="5">
      <c r="A128" s="4" t="s">
        <v>26</v>
      </c>
      <c r="B128" s="3" t="s">
        <v>47</v>
      </c>
      <c r="C128" s="3" t="s">
        <v>113</v>
      </c>
      <c r="D128" s="3" t="s">
        <v>121</v>
      </c>
      <c r="E128" s="3" t="s">
        <v>23</v>
      </c>
      <c r="F128" s="3" t="s">
        <v>27</v>
      </c>
      <c r="G128" s="10">
        <v>68052</v>
      </c>
      <c r="H128" s="7">
        <v>68052</v>
      </c>
      <c r="I128" s="30">
        <f t="shared" si="3"/>
        <v>100</v>
      </c>
      <c r="J128" s="32"/>
    </row>
    <row r="129" spans="1:10" ht="26.25" customHeight="1" outlineLevel="3">
      <c r="A129" s="4" t="s">
        <v>122</v>
      </c>
      <c r="B129" s="3" t="s">
        <v>47</v>
      </c>
      <c r="C129" s="3" t="s">
        <v>113</v>
      </c>
      <c r="D129" s="3" t="s">
        <v>123</v>
      </c>
      <c r="E129" s="3" t="s">
        <v>9</v>
      </c>
      <c r="F129" s="3" t="s">
        <v>9</v>
      </c>
      <c r="G129" s="10">
        <f>G130</f>
        <v>4076239</v>
      </c>
      <c r="H129" s="7">
        <f>H130</f>
        <v>3843666.82</v>
      </c>
      <c r="I129" s="30">
        <f t="shared" si="3"/>
        <v>94.29444200892047</v>
      </c>
      <c r="J129" s="32"/>
    </row>
    <row r="130" spans="1:10" ht="25.5" outlineLevel="4">
      <c r="A130" s="4" t="s">
        <v>22</v>
      </c>
      <c r="B130" s="3" t="s">
        <v>47</v>
      </c>
      <c r="C130" s="3" t="s">
        <v>113</v>
      </c>
      <c r="D130" s="3" t="s">
        <v>123</v>
      </c>
      <c r="E130" s="3" t="s">
        <v>23</v>
      </c>
      <c r="F130" s="3" t="s">
        <v>9</v>
      </c>
      <c r="G130" s="10">
        <f>G131+G132+G133</f>
        <v>4076239</v>
      </c>
      <c r="H130" s="7">
        <f>H131+H132+H133</f>
        <v>3843666.82</v>
      </c>
      <c r="I130" s="30">
        <f t="shared" si="3"/>
        <v>94.29444200892047</v>
      </c>
      <c r="J130" s="32"/>
    </row>
    <row r="131" spans="1:10" ht="15" customHeight="1" outlineLevel="5">
      <c r="A131" s="4" t="s">
        <v>42</v>
      </c>
      <c r="B131" s="3" t="s">
        <v>47</v>
      </c>
      <c r="C131" s="3" t="s">
        <v>113</v>
      </c>
      <c r="D131" s="3" t="s">
        <v>123</v>
      </c>
      <c r="E131" s="3" t="s">
        <v>23</v>
      </c>
      <c r="F131" s="3" t="s">
        <v>43</v>
      </c>
      <c r="G131" s="10">
        <v>4056074</v>
      </c>
      <c r="H131" s="7">
        <v>3823501.82</v>
      </c>
      <c r="I131" s="30">
        <f t="shared" si="3"/>
        <v>94.266076506493718</v>
      </c>
      <c r="J131" s="32"/>
    </row>
    <row r="132" spans="1:10" ht="14.25" customHeight="1" outlineLevel="5">
      <c r="A132" s="4" t="s">
        <v>44</v>
      </c>
      <c r="B132" s="3" t="s">
        <v>47</v>
      </c>
      <c r="C132" s="3" t="s">
        <v>113</v>
      </c>
      <c r="D132" s="3" t="s">
        <v>123</v>
      </c>
      <c r="E132" s="3" t="s">
        <v>23</v>
      </c>
      <c r="F132" s="3" t="s">
        <v>45</v>
      </c>
      <c r="G132" s="10">
        <v>18065</v>
      </c>
      <c r="H132" s="7">
        <v>18065</v>
      </c>
      <c r="I132" s="30">
        <f t="shared" si="3"/>
        <v>100</v>
      </c>
      <c r="J132" s="32"/>
    </row>
    <row r="133" spans="1:10" ht="14.25" customHeight="1" outlineLevel="5">
      <c r="A133" s="4" t="s">
        <v>28</v>
      </c>
      <c r="B133" s="3" t="s">
        <v>47</v>
      </c>
      <c r="C133" s="3" t="s">
        <v>113</v>
      </c>
      <c r="D133" s="3" t="s">
        <v>123</v>
      </c>
      <c r="E133" s="3" t="s">
        <v>23</v>
      </c>
      <c r="F133" s="3" t="s">
        <v>29</v>
      </c>
      <c r="G133" s="10">
        <v>2100</v>
      </c>
      <c r="H133" s="7">
        <v>2100</v>
      </c>
      <c r="I133" s="30">
        <f t="shared" ref="I133:I196" si="5">H133/G133*100</f>
        <v>100</v>
      </c>
      <c r="J133" s="32"/>
    </row>
    <row r="134" spans="1:10" ht="15.75" customHeight="1" outlineLevel="2">
      <c r="A134" s="4" t="s">
        <v>124</v>
      </c>
      <c r="B134" s="3" t="s">
        <v>47</v>
      </c>
      <c r="C134" s="3" t="s">
        <v>125</v>
      </c>
      <c r="D134" s="3" t="s">
        <v>8</v>
      </c>
      <c r="E134" s="3" t="s">
        <v>9</v>
      </c>
      <c r="F134" s="3" t="s">
        <v>9</v>
      </c>
      <c r="G134" s="10">
        <f>G135+G139+G142</f>
        <v>446500</v>
      </c>
      <c r="H134" s="7">
        <f>H135+H139+H142</f>
        <v>395801.99</v>
      </c>
      <c r="I134" s="30">
        <f t="shared" si="5"/>
        <v>88.645462486002231</v>
      </c>
      <c r="J134" s="32"/>
    </row>
    <row r="135" spans="1:10" ht="25.5" customHeight="1" outlineLevel="3">
      <c r="A135" s="4" t="s">
        <v>126</v>
      </c>
      <c r="B135" s="3" t="s">
        <v>47</v>
      </c>
      <c r="C135" s="3" t="s">
        <v>125</v>
      </c>
      <c r="D135" s="3" t="s">
        <v>127</v>
      </c>
      <c r="E135" s="3" t="s">
        <v>9</v>
      </c>
      <c r="F135" s="3" t="s">
        <v>9</v>
      </c>
      <c r="G135" s="10">
        <f>G136</f>
        <v>143500</v>
      </c>
      <c r="H135" s="7">
        <f>H136</f>
        <v>95801.989999999991</v>
      </c>
      <c r="I135" s="30">
        <f t="shared" si="5"/>
        <v>66.760968641114985</v>
      </c>
      <c r="J135" s="32"/>
    </row>
    <row r="136" spans="1:10" ht="25.5" outlineLevel="4">
      <c r="A136" s="4" t="s">
        <v>16</v>
      </c>
      <c r="B136" s="3" t="s">
        <v>47</v>
      </c>
      <c r="C136" s="3" t="s">
        <v>125</v>
      </c>
      <c r="D136" s="3" t="s">
        <v>127</v>
      </c>
      <c r="E136" s="3" t="s">
        <v>17</v>
      </c>
      <c r="F136" s="3" t="s">
        <v>9</v>
      </c>
      <c r="G136" s="10">
        <f>G137+G138</f>
        <v>143500</v>
      </c>
      <c r="H136" s="7">
        <f>H137+H138</f>
        <v>95801.989999999991</v>
      </c>
      <c r="I136" s="30">
        <f t="shared" si="5"/>
        <v>66.760968641114985</v>
      </c>
      <c r="J136" s="32"/>
    </row>
    <row r="137" spans="1:10" outlineLevel="5">
      <c r="A137" s="4" t="s">
        <v>18</v>
      </c>
      <c r="B137" s="3" t="s">
        <v>47</v>
      </c>
      <c r="C137" s="3" t="s">
        <v>125</v>
      </c>
      <c r="D137" s="3" t="s">
        <v>127</v>
      </c>
      <c r="E137" s="3" t="s">
        <v>17</v>
      </c>
      <c r="F137" s="3" t="s">
        <v>19</v>
      </c>
      <c r="G137" s="10">
        <v>110215</v>
      </c>
      <c r="H137" s="7">
        <v>73572.12</v>
      </c>
      <c r="I137" s="30">
        <f t="shared" si="5"/>
        <v>66.753273147938117</v>
      </c>
      <c r="J137" s="32"/>
    </row>
    <row r="138" spans="1:10" outlineLevel="5">
      <c r="A138" s="4" t="s">
        <v>20</v>
      </c>
      <c r="B138" s="3" t="s">
        <v>47</v>
      </c>
      <c r="C138" s="3" t="s">
        <v>125</v>
      </c>
      <c r="D138" s="3" t="s">
        <v>127</v>
      </c>
      <c r="E138" s="3" t="s">
        <v>17</v>
      </c>
      <c r="F138" s="3" t="s">
        <v>21</v>
      </c>
      <c r="G138" s="10">
        <v>33285</v>
      </c>
      <c r="H138" s="7">
        <v>22229.87</v>
      </c>
      <c r="I138" s="30">
        <f t="shared" si="5"/>
        <v>66.786450353011858</v>
      </c>
      <c r="J138" s="32"/>
    </row>
    <row r="139" spans="1:10" ht="27" customHeight="1" outlineLevel="3">
      <c r="A139" s="4" t="s">
        <v>128</v>
      </c>
      <c r="B139" s="3" t="s">
        <v>47</v>
      </c>
      <c r="C139" s="3" t="s">
        <v>125</v>
      </c>
      <c r="D139" s="3" t="s">
        <v>129</v>
      </c>
      <c r="E139" s="3" t="s">
        <v>9</v>
      </c>
      <c r="F139" s="3" t="s">
        <v>9</v>
      </c>
      <c r="G139" s="10">
        <f>G140</f>
        <v>3000</v>
      </c>
      <c r="H139" s="7">
        <f>H140</f>
        <v>0</v>
      </c>
      <c r="I139" s="30">
        <f t="shared" si="5"/>
        <v>0</v>
      </c>
      <c r="J139" s="32"/>
    </row>
    <row r="140" spans="1:10" ht="25.5" outlineLevel="4">
      <c r="A140" s="4" t="s">
        <v>22</v>
      </c>
      <c r="B140" s="3" t="s">
        <v>47</v>
      </c>
      <c r="C140" s="3" t="s">
        <v>125</v>
      </c>
      <c r="D140" s="3" t="s">
        <v>129</v>
      </c>
      <c r="E140" s="3" t="s">
        <v>23</v>
      </c>
      <c r="F140" s="3" t="s">
        <v>9</v>
      </c>
      <c r="G140" s="10">
        <f>G141</f>
        <v>3000</v>
      </c>
      <c r="H140" s="7">
        <f>H141</f>
        <v>0</v>
      </c>
      <c r="I140" s="30">
        <f t="shared" si="5"/>
        <v>0</v>
      </c>
      <c r="J140" s="32"/>
    </row>
    <row r="141" spans="1:10" ht="14.25" customHeight="1" outlineLevel="5">
      <c r="A141" s="4" t="s">
        <v>28</v>
      </c>
      <c r="B141" s="3" t="s">
        <v>47</v>
      </c>
      <c r="C141" s="3" t="s">
        <v>125</v>
      </c>
      <c r="D141" s="3" t="s">
        <v>129</v>
      </c>
      <c r="E141" s="3" t="s">
        <v>23</v>
      </c>
      <c r="F141" s="3" t="s">
        <v>29</v>
      </c>
      <c r="G141" s="10">
        <v>3000</v>
      </c>
      <c r="H141" s="7">
        <v>0</v>
      </c>
      <c r="I141" s="30">
        <f t="shared" si="5"/>
        <v>0</v>
      </c>
      <c r="J141" s="32"/>
    </row>
    <row r="142" spans="1:10" ht="38.25" customHeight="1" outlineLevel="3">
      <c r="A142" s="4" t="s">
        <v>130</v>
      </c>
      <c r="B142" s="3" t="s">
        <v>47</v>
      </c>
      <c r="C142" s="3" t="s">
        <v>125</v>
      </c>
      <c r="D142" s="3" t="s">
        <v>131</v>
      </c>
      <c r="E142" s="3" t="s">
        <v>9</v>
      </c>
      <c r="F142" s="3" t="s">
        <v>9</v>
      </c>
      <c r="G142" s="10">
        <f>G143</f>
        <v>300000</v>
      </c>
      <c r="H142" s="7">
        <f>H143</f>
        <v>300000</v>
      </c>
      <c r="I142" s="30">
        <f t="shared" si="5"/>
        <v>100</v>
      </c>
      <c r="J142" s="32"/>
    </row>
    <row r="143" spans="1:10" ht="25.5" outlineLevel="4">
      <c r="A143" s="4" t="s">
        <v>22</v>
      </c>
      <c r="B143" s="3" t="s">
        <v>47</v>
      </c>
      <c r="C143" s="3" t="s">
        <v>125</v>
      </c>
      <c r="D143" s="3" t="s">
        <v>131</v>
      </c>
      <c r="E143" s="3" t="s">
        <v>23</v>
      </c>
      <c r="F143" s="3" t="s">
        <v>9</v>
      </c>
      <c r="G143" s="10">
        <f>G144</f>
        <v>300000</v>
      </c>
      <c r="H143" s="7">
        <f>H144</f>
        <v>300000</v>
      </c>
      <c r="I143" s="30">
        <f t="shared" si="5"/>
        <v>100</v>
      </c>
      <c r="J143" s="32"/>
    </row>
    <row r="144" spans="1:10" outlineLevel="5">
      <c r="A144" s="4" t="s">
        <v>26</v>
      </c>
      <c r="B144" s="3" t="s">
        <v>47</v>
      </c>
      <c r="C144" s="3" t="s">
        <v>125</v>
      </c>
      <c r="D144" s="3" t="s">
        <v>131</v>
      </c>
      <c r="E144" s="3" t="s">
        <v>23</v>
      </c>
      <c r="F144" s="3" t="s">
        <v>27</v>
      </c>
      <c r="G144" s="10">
        <v>300000</v>
      </c>
      <c r="H144" s="7">
        <v>300000</v>
      </c>
      <c r="I144" s="30">
        <f t="shared" si="5"/>
        <v>100</v>
      </c>
      <c r="J144" s="32"/>
    </row>
    <row r="145" spans="1:10" ht="13.5" customHeight="1" outlineLevel="1">
      <c r="A145" s="4" t="s">
        <v>132</v>
      </c>
      <c r="B145" s="3" t="s">
        <v>47</v>
      </c>
      <c r="C145" s="3" t="s">
        <v>133</v>
      </c>
      <c r="D145" s="3" t="s">
        <v>8</v>
      </c>
      <c r="E145" s="3" t="s">
        <v>9</v>
      </c>
      <c r="F145" s="3" t="s">
        <v>9</v>
      </c>
      <c r="G145" s="10">
        <f>G146+G163</f>
        <v>5619076.9500000002</v>
      </c>
      <c r="H145" s="7">
        <f>H146+H163</f>
        <v>4222063.25</v>
      </c>
      <c r="I145" s="30">
        <f t="shared" si="5"/>
        <v>75.13802155708153</v>
      </c>
      <c r="J145" s="32"/>
    </row>
    <row r="146" spans="1:10" outlineLevel="2">
      <c r="A146" s="4" t="s">
        <v>134</v>
      </c>
      <c r="B146" s="3" t="s">
        <v>47</v>
      </c>
      <c r="C146" s="3" t="s">
        <v>135</v>
      </c>
      <c r="D146" s="3" t="s">
        <v>8</v>
      </c>
      <c r="E146" s="3" t="s">
        <v>9</v>
      </c>
      <c r="F146" s="3" t="s">
        <v>9</v>
      </c>
      <c r="G146" s="10">
        <f>G147+G153+G157+G160</f>
        <v>2949495.95</v>
      </c>
      <c r="H146" s="7">
        <f>H147+H153+H157+H160</f>
        <v>2136789.7999999998</v>
      </c>
      <c r="I146" s="30">
        <f t="shared" si="5"/>
        <v>72.445930973392237</v>
      </c>
      <c r="J146" s="32"/>
    </row>
    <row r="147" spans="1:10" ht="13.5" customHeight="1" outlineLevel="3">
      <c r="A147" s="4" t="s">
        <v>136</v>
      </c>
      <c r="B147" s="3" t="s">
        <v>47</v>
      </c>
      <c r="C147" s="3" t="s">
        <v>135</v>
      </c>
      <c r="D147" s="3" t="s">
        <v>137</v>
      </c>
      <c r="E147" s="3" t="s">
        <v>9</v>
      </c>
      <c r="F147" s="3" t="s">
        <v>9</v>
      </c>
      <c r="G147" s="10">
        <f>G148+G151</f>
        <v>2201193.9500000002</v>
      </c>
      <c r="H147" s="7">
        <f>H148+H151</f>
        <v>1879088</v>
      </c>
      <c r="I147" s="30">
        <f t="shared" si="5"/>
        <v>85.366761979333987</v>
      </c>
      <c r="J147" s="32"/>
    </row>
    <row r="148" spans="1:10" ht="25.5" outlineLevel="4">
      <c r="A148" s="4" t="s">
        <v>22</v>
      </c>
      <c r="B148" s="3" t="s">
        <v>47</v>
      </c>
      <c r="C148" s="3" t="s">
        <v>135</v>
      </c>
      <c r="D148" s="3" t="s">
        <v>137</v>
      </c>
      <c r="E148" s="3" t="s">
        <v>23</v>
      </c>
      <c r="F148" s="3" t="s">
        <v>9</v>
      </c>
      <c r="G148" s="10">
        <f>G149+G150</f>
        <v>652287</v>
      </c>
      <c r="H148" s="7">
        <f>H149+H150</f>
        <v>578533</v>
      </c>
      <c r="I148" s="30">
        <f t="shared" si="5"/>
        <v>88.693013964711852</v>
      </c>
      <c r="J148" s="32"/>
    </row>
    <row r="149" spans="1:10" ht="14.25" customHeight="1" outlineLevel="5">
      <c r="A149" s="4" t="s">
        <v>42</v>
      </c>
      <c r="B149" s="3" t="s">
        <v>47</v>
      </c>
      <c r="C149" s="3" t="s">
        <v>135</v>
      </c>
      <c r="D149" s="3" t="s">
        <v>137</v>
      </c>
      <c r="E149" s="3" t="s">
        <v>23</v>
      </c>
      <c r="F149" s="3" t="s">
        <v>43</v>
      </c>
      <c r="G149" s="10">
        <v>628387</v>
      </c>
      <c r="H149" s="7">
        <v>554633</v>
      </c>
      <c r="I149" s="30">
        <f t="shared" si="5"/>
        <v>88.262965338239013</v>
      </c>
      <c r="J149" s="32"/>
    </row>
    <row r="150" spans="1:10" outlineLevel="5">
      <c r="A150" s="4" t="s">
        <v>26</v>
      </c>
      <c r="B150" s="3" t="s">
        <v>47</v>
      </c>
      <c r="C150" s="3" t="s">
        <v>135</v>
      </c>
      <c r="D150" s="3" t="s">
        <v>137</v>
      </c>
      <c r="E150" s="3" t="s">
        <v>23</v>
      </c>
      <c r="F150" s="3" t="s">
        <v>27</v>
      </c>
      <c r="G150" s="10">
        <v>23900</v>
      </c>
      <c r="H150" s="7">
        <v>23900</v>
      </c>
      <c r="I150" s="30">
        <f t="shared" si="5"/>
        <v>100</v>
      </c>
      <c r="J150" s="32"/>
    </row>
    <row r="151" spans="1:10" ht="51.75" customHeight="1" outlineLevel="4">
      <c r="A151" s="4" t="s">
        <v>104</v>
      </c>
      <c r="B151" s="3" t="s">
        <v>47</v>
      </c>
      <c r="C151" s="3" t="s">
        <v>135</v>
      </c>
      <c r="D151" s="3" t="s">
        <v>137</v>
      </c>
      <c r="E151" s="3" t="s">
        <v>105</v>
      </c>
      <c r="F151" s="3" t="s">
        <v>9</v>
      </c>
      <c r="G151" s="10">
        <f>G152</f>
        <v>1548906.95</v>
      </c>
      <c r="H151" s="7">
        <f>H152</f>
        <v>1300555</v>
      </c>
      <c r="I151" s="30">
        <f t="shared" si="5"/>
        <v>83.965986465487802</v>
      </c>
      <c r="J151" s="32"/>
    </row>
    <row r="152" spans="1:10" ht="27" customHeight="1" outlineLevel="5">
      <c r="A152" s="4" t="s">
        <v>98</v>
      </c>
      <c r="B152" s="3" t="s">
        <v>47</v>
      </c>
      <c r="C152" s="3" t="s">
        <v>135</v>
      </c>
      <c r="D152" s="3" t="s">
        <v>137</v>
      </c>
      <c r="E152" s="3" t="s">
        <v>105</v>
      </c>
      <c r="F152" s="3" t="s">
        <v>99</v>
      </c>
      <c r="G152" s="10">
        <v>1548906.95</v>
      </c>
      <c r="H152" s="7">
        <v>1300555</v>
      </c>
      <c r="I152" s="30">
        <f t="shared" si="5"/>
        <v>83.965986465487802</v>
      </c>
      <c r="J152" s="32"/>
    </row>
    <row r="153" spans="1:10" ht="27" customHeight="1" outlineLevel="3">
      <c r="A153" s="4" t="s">
        <v>138</v>
      </c>
      <c r="B153" s="3" t="s">
        <v>47</v>
      </c>
      <c r="C153" s="3" t="s">
        <v>135</v>
      </c>
      <c r="D153" s="3" t="s">
        <v>139</v>
      </c>
      <c r="E153" s="3" t="s">
        <v>9</v>
      </c>
      <c r="F153" s="3" t="s">
        <v>9</v>
      </c>
      <c r="G153" s="10">
        <f>G154</f>
        <v>258302</v>
      </c>
      <c r="H153" s="7">
        <f>H154</f>
        <v>257701.8</v>
      </c>
      <c r="I153" s="30">
        <f t="shared" si="5"/>
        <v>99.76763633266485</v>
      </c>
      <c r="J153" s="32"/>
    </row>
    <row r="154" spans="1:10" ht="25.5" outlineLevel="4">
      <c r="A154" s="4" t="s">
        <v>140</v>
      </c>
      <c r="B154" s="3" t="s">
        <v>47</v>
      </c>
      <c r="C154" s="3" t="s">
        <v>135</v>
      </c>
      <c r="D154" s="3" t="s">
        <v>139</v>
      </c>
      <c r="E154" s="3" t="s">
        <v>141</v>
      </c>
      <c r="F154" s="3" t="s">
        <v>9</v>
      </c>
      <c r="G154" s="10">
        <f>G155+G156</f>
        <v>258302</v>
      </c>
      <c r="H154" s="7">
        <f>H155+H156</f>
        <v>257701.8</v>
      </c>
      <c r="I154" s="30">
        <f t="shared" si="5"/>
        <v>99.76763633266485</v>
      </c>
      <c r="J154" s="32"/>
    </row>
    <row r="155" spans="1:10" outlineLevel="5">
      <c r="A155" s="4" t="s">
        <v>26</v>
      </c>
      <c r="B155" s="3" t="s">
        <v>47</v>
      </c>
      <c r="C155" s="3" t="s">
        <v>135</v>
      </c>
      <c r="D155" s="3" t="s">
        <v>139</v>
      </c>
      <c r="E155" s="3" t="s">
        <v>141</v>
      </c>
      <c r="F155" s="3" t="s">
        <v>27</v>
      </c>
      <c r="G155" s="10">
        <v>175474</v>
      </c>
      <c r="H155" s="7">
        <v>174873.8</v>
      </c>
      <c r="I155" s="30">
        <f t="shared" si="5"/>
        <v>99.657955024676014</v>
      </c>
      <c r="J155" s="32"/>
    </row>
    <row r="156" spans="1:10" ht="12.75" customHeight="1" outlineLevel="5">
      <c r="A156" s="4" t="s">
        <v>44</v>
      </c>
      <c r="B156" s="3" t="s">
        <v>47</v>
      </c>
      <c r="C156" s="3" t="s">
        <v>135</v>
      </c>
      <c r="D156" s="3" t="s">
        <v>139</v>
      </c>
      <c r="E156" s="3" t="s">
        <v>141</v>
      </c>
      <c r="F156" s="3" t="s">
        <v>45</v>
      </c>
      <c r="G156" s="10">
        <v>82828</v>
      </c>
      <c r="H156" s="7">
        <v>82828</v>
      </c>
      <c r="I156" s="30">
        <f t="shared" si="5"/>
        <v>100</v>
      </c>
      <c r="J156" s="32"/>
    </row>
    <row r="157" spans="1:10" ht="37.5" customHeight="1" outlineLevel="3">
      <c r="A157" s="4" t="s">
        <v>142</v>
      </c>
      <c r="B157" s="3" t="s">
        <v>47</v>
      </c>
      <c r="C157" s="3" t="s">
        <v>135</v>
      </c>
      <c r="D157" s="3" t="s">
        <v>143</v>
      </c>
      <c r="E157" s="3" t="s">
        <v>9</v>
      </c>
      <c r="F157" s="3" t="s">
        <v>9</v>
      </c>
      <c r="G157" s="10">
        <f>G158</f>
        <v>470000</v>
      </c>
      <c r="H157" s="7">
        <f>H158</f>
        <v>0</v>
      </c>
      <c r="I157" s="30">
        <f t="shared" si="5"/>
        <v>0</v>
      </c>
      <c r="J157" s="32"/>
    </row>
    <row r="158" spans="1:10" ht="25.5" outlineLevel="4">
      <c r="A158" s="4" t="s">
        <v>22</v>
      </c>
      <c r="B158" s="3" t="s">
        <v>47</v>
      </c>
      <c r="C158" s="3" t="s">
        <v>135</v>
      </c>
      <c r="D158" s="3" t="s">
        <v>143</v>
      </c>
      <c r="E158" s="3" t="s">
        <v>23</v>
      </c>
      <c r="F158" s="3" t="s">
        <v>9</v>
      </c>
      <c r="G158" s="10">
        <f>G159</f>
        <v>470000</v>
      </c>
      <c r="H158" s="7">
        <f>H159</f>
        <v>0</v>
      </c>
      <c r="I158" s="30">
        <f t="shared" si="5"/>
        <v>0</v>
      </c>
      <c r="J158" s="32"/>
    </row>
    <row r="159" spans="1:10" ht="14.25" customHeight="1" outlineLevel="5">
      <c r="A159" s="4" t="s">
        <v>42</v>
      </c>
      <c r="B159" s="3" t="s">
        <v>47</v>
      </c>
      <c r="C159" s="3" t="s">
        <v>135</v>
      </c>
      <c r="D159" s="3" t="s">
        <v>143</v>
      </c>
      <c r="E159" s="3" t="s">
        <v>23</v>
      </c>
      <c r="F159" s="3" t="s">
        <v>43</v>
      </c>
      <c r="G159" s="10">
        <v>470000</v>
      </c>
      <c r="H159" s="7">
        <v>0</v>
      </c>
      <c r="I159" s="30">
        <f t="shared" si="5"/>
        <v>0</v>
      </c>
      <c r="J159" s="32"/>
    </row>
    <row r="160" spans="1:10" ht="51" customHeight="1" outlineLevel="3">
      <c r="A160" s="4" t="s">
        <v>144</v>
      </c>
      <c r="B160" s="3" t="s">
        <v>47</v>
      </c>
      <c r="C160" s="3" t="s">
        <v>135</v>
      </c>
      <c r="D160" s="3" t="s">
        <v>145</v>
      </c>
      <c r="E160" s="3" t="s">
        <v>9</v>
      </c>
      <c r="F160" s="3" t="s">
        <v>9</v>
      </c>
      <c r="G160" s="10">
        <f>G161</f>
        <v>20000</v>
      </c>
      <c r="H160" s="7">
        <f>H161</f>
        <v>0</v>
      </c>
      <c r="I160" s="30">
        <f t="shared" si="5"/>
        <v>0</v>
      </c>
      <c r="J160" s="32"/>
    </row>
    <row r="161" spans="1:10" ht="25.5" outlineLevel="4">
      <c r="A161" s="4" t="s">
        <v>22</v>
      </c>
      <c r="B161" s="3" t="s">
        <v>47</v>
      </c>
      <c r="C161" s="3" t="s">
        <v>135</v>
      </c>
      <c r="D161" s="3" t="s">
        <v>145</v>
      </c>
      <c r="E161" s="3" t="s">
        <v>23</v>
      </c>
      <c r="F161" s="3" t="s">
        <v>9</v>
      </c>
      <c r="G161" s="10">
        <f>G162</f>
        <v>20000</v>
      </c>
      <c r="H161" s="7">
        <f>H162</f>
        <v>0</v>
      </c>
      <c r="I161" s="30">
        <f t="shared" si="5"/>
        <v>0</v>
      </c>
      <c r="J161" s="32"/>
    </row>
    <row r="162" spans="1:10" ht="14.25" customHeight="1" outlineLevel="5">
      <c r="A162" s="4" t="s">
        <v>44</v>
      </c>
      <c r="B162" s="3" t="s">
        <v>47</v>
      </c>
      <c r="C162" s="3" t="s">
        <v>135</v>
      </c>
      <c r="D162" s="3" t="s">
        <v>145</v>
      </c>
      <c r="E162" s="3" t="s">
        <v>23</v>
      </c>
      <c r="F162" s="3" t="s">
        <v>45</v>
      </c>
      <c r="G162" s="10">
        <v>20000</v>
      </c>
      <c r="H162" s="7">
        <v>0</v>
      </c>
      <c r="I162" s="30">
        <f t="shared" si="5"/>
        <v>0</v>
      </c>
      <c r="J162" s="32"/>
    </row>
    <row r="163" spans="1:10" outlineLevel="2">
      <c r="A163" s="4" t="s">
        <v>146</v>
      </c>
      <c r="B163" s="3" t="s">
        <v>47</v>
      </c>
      <c r="C163" s="3" t="s">
        <v>147</v>
      </c>
      <c r="D163" s="3" t="s">
        <v>8</v>
      </c>
      <c r="E163" s="3" t="s">
        <v>9</v>
      </c>
      <c r="F163" s="3" t="s">
        <v>9</v>
      </c>
      <c r="G163" s="10">
        <f>G164+G169+G172+G175</f>
        <v>2669581</v>
      </c>
      <c r="H163" s="7">
        <f>H164+H169+H172+H175</f>
        <v>2085273.45</v>
      </c>
      <c r="I163" s="30">
        <f t="shared" si="5"/>
        <v>78.112387299729804</v>
      </c>
      <c r="J163" s="32"/>
    </row>
    <row r="164" spans="1:10" outlineLevel="3">
      <c r="A164" s="4" t="s">
        <v>148</v>
      </c>
      <c r="B164" s="3" t="s">
        <v>47</v>
      </c>
      <c r="C164" s="3" t="s">
        <v>147</v>
      </c>
      <c r="D164" s="3" t="s">
        <v>149</v>
      </c>
      <c r="E164" s="3" t="s">
        <v>9</v>
      </c>
      <c r="F164" s="3" t="s">
        <v>9</v>
      </c>
      <c r="G164" s="10">
        <f>G165</f>
        <v>1255000</v>
      </c>
      <c r="H164" s="7">
        <f>H165</f>
        <v>1000948.45</v>
      </c>
      <c r="I164" s="30">
        <f t="shared" si="5"/>
        <v>79.756848605577687</v>
      </c>
      <c r="J164" s="32"/>
    </row>
    <row r="165" spans="1:10" ht="25.5" outlineLevel="4">
      <c r="A165" s="4" t="s">
        <v>22</v>
      </c>
      <c r="B165" s="3" t="s">
        <v>47</v>
      </c>
      <c r="C165" s="3" t="s">
        <v>147</v>
      </c>
      <c r="D165" s="3" t="s">
        <v>149</v>
      </c>
      <c r="E165" s="3" t="s">
        <v>23</v>
      </c>
      <c r="F165" s="3" t="s">
        <v>9</v>
      </c>
      <c r="G165" s="10">
        <f>G166+G167+G168</f>
        <v>1255000</v>
      </c>
      <c r="H165" s="7">
        <f>H166+H167+H168</f>
        <v>1000948.45</v>
      </c>
      <c r="I165" s="30">
        <f t="shared" si="5"/>
        <v>79.756848605577687</v>
      </c>
      <c r="J165" s="32"/>
    </row>
    <row r="166" spans="1:10" outlineLevel="5">
      <c r="A166" s="4" t="s">
        <v>54</v>
      </c>
      <c r="B166" s="3" t="s">
        <v>47</v>
      </c>
      <c r="C166" s="3" t="s">
        <v>147</v>
      </c>
      <c r="D166" s="3" t="s">
        <v>149</v>
      </c>
      <c r="E166" s="3" t="s">
        <v>23</v>
      </c>
      <c r="F166" s="3" t="s">
        <v>55</v>
      </c>
      <c r="G166" s="10">
        <v>1200489</v>
      </c>
      <c r="H166" s="7">
        <v>959176.61</v>
      </c>
      <c r="I166" s="30">
        <f t="shared" si="5"/>
        <v>79.89882539531807</v>
      </c>
      <c r="J166" s="32"/>
    </row>
    <row r="167" spans="1:10" ht="14.25" customHeight="1" outlineLevel="5">
      <c r="A167" s="4" t="s">
        <v>42</v>
      </c>
      <c r="B167" s="3" t="s">
        <v>47</v>
      </c>
      <c r="C167" s="3" t="s">
        <v>147</v>
      </c>
      <c r="D167" s="3" t="s">
        <v>149</v>
      </c>
      <c r="E167" s="3" t="s">
        <v>23</v>
      </c>
      <c r="F167" s="3" t="s">
        <v>43</v>
      </c>
      <c r="G167" s="10">
        <v>25000</v>
      </c>
      <c r="H167" s="7">
        <v>12261.2</v>
      </c>
      <c r="I167" s="30">
        <f t="shared" si="5"/>
        <v>49.044800000000002</v>
      </c>
      <c r="J167" s="32"/>
    </row>
    <row r="168" spans="1:10" ht="15" customHeight="1" outlineLevel="5">
      <c r="A168" s="4" t="s">
        <v>28</v>
      </c>
      <c r="B168" s="3" t="s">
        <v>47</v>
      </c>
      <c r="C168" s="3" t="s">
        <v>147</v>
      </c>
      <c r="D168" s="3" t="s">
        <v>149</v>
      </c>
      <c r="E168" s="3" t="s">
        <v>23</v>
      </c>
      <c r="F168" s="3" t="s">
        <v>29</v>
      </c>
      <c r="G168" s="10">
        <v>29511</v>
      </c>
      <c r="H168" s="7">
        <v>29510.639999999999</v>
      </c>
      <c r="I168" s="30">
        <f t="shared" si="5"/>
        <v>99.998780115888991</v>
      </c>
      <c r="J168" s="32"/>
    </row>
    <row r="169" spans="1:10" ht="15" customHeight="1" outlineLevel="3">
      <c r="A169" s="4" t="s">
        <v>150</v>
      </c>
      <c r="B169" s="3" t="s">
        <v>47</v>
      </c>
      <c r="C169" s="3" t="s">
        <v>147</v>
      </c>
      <c r="D169" s="3" t="s">
        <v>151</v>
      </c>
      <c r="E169" s="3" t="s">
        <v>9</v>
      </c>
      <c r="F169" s="3" t="s">
        <v>9</v>
      </c>
      <c r="G169" s="10">
        <f>G170</f>
        <v>120000</v>
      </c>
      <c r="H169" s="7">
        <f>H170</f>
        <v>88486</v>
      </c>
      <c r="I169" s="30">
        <f t="shared" si="5"/>
        <v>73.73833333333333</v>
      </c>
      <c r="J169" s="32"/>
    </row>
    <row r="170" spans="1:10" ht="51.75" customHeight="1" outlineLevel="4">
      <c r="A170" s="4" t="s">
        <v>104</v>
      </c>
      <c r="B170" s="3" t="s">
        <v>47</v>
      </c>
      <c r="C170" s="3" t="s">
        <v>147</v>
      </c>
      <c r="D170" s="3" t="s">
        <v>151</v>
      </c>
      <c r="E170" s="3" t="s">
        <v>105</v>
      </c>
      <c r="F170" s="3" t="s">
        <v>9</v>
      </c>
      <c r="G170" s="10">
        <f>G171</f>
        <v>120000</v>
      </c>
      <c r="H170" s="7">
        <f>H171</f>
        <v>88486</v>
      </c>
      <c r="I170" s="30">
        <f t="shared" si="5"/>
        <v>73.73833333333333</v>
      </c>
      <c r="J170" s="32"/>
    </row>
    <row r="171" spans="1:10" ht="26.25" customHeight="1" outlineLevel="5">
      <c r="A171" s="4" t="s">
        <v>98</v>
      </c>
      <c r="B171" s="3" t="s">
        <v>47</v>
      </c>
      <c r="C171" s="3" t="s">
        <v>147</v>
      </c>
      <c r="D171" s="3" t="s">
        <v>151</v>
      </c>
      <c r="E171" s="3" t="s">
        <v>105</v>
      </c>
      <c r="F171" s="3" t="s">
        <v>99</v>
      </c>
      <c r="G171" s="10">
        <v>120000</v>
      </c>
      <c r="H171" s="7">
        <v>88486</v>
      </c>
      <c r="I171" s="30">
        <f t="shared" si="5"/>
        <v>73.73833333333333</v>
      </c>
      <c r="J171" s="32"/>
    </row>
    <row r="172" spans="1:10" ht="25.5" outlineLevel="3">
      <c r="A172" s="4" t="s">
        <v>152</v>
      </c>
      <c r="B172" s="3" t="s">
        <v>47</v>
      </c>
      <c r="C172" s="3" t="s">
        <v>147</v>
      </c>
      <c r="D172" s="3" t="s">
        <v>153</v>
      </c>
      <c r="E172" s="3" t="s">
        <v>9</v>
      </c>
      <c r="F172" s="3" t="s">
        <v>9</v>
      </c>
      <c r="G172" s="10">
        <f>G173</f>
        <v>99781</v>
      </c>
      <c r="H172" s="7">
        <f>H173</f>
        <v>99781</v>
      </c>
      <c r="I172" s="30">
        <f t="shared" si="5"/>
        <v>100</v>
      </c>
      <c r="J172" s="32"/>
    </row>
    <row r="173" spans="1:10" ht="25.5" outlineLevel="4">
      <c r="A173" s="4" t="s">
        <v>22</v>
      </c>
      <c r="B173" s="3" t="s">
        <v>47</v>
      </c>
      <c r="C173" s="3" t="s">
        <v>147</v>
      </c>
      <c r="D173" s="3" t="s">
        <v>153</v>
      </c>
      <c r="E173" s="3" t="s">
        <v>23</v>
      </c>
      <c r="F173" s="3" t="s">
        <v>9</v>
      </c>
      <c r="G173" s="10">
        <f>G174</f>
        <v>99781</v>
      </c>
      <c r="H173" s="7">
        <f>H174</f>
        <v>99781</v>
      </c>
      <c r="I173" s="30">
        <f t="shared" si="5"/>
        <v>100</v>
      </c>
      <c r="J173" s="32"/>
    </row>
    <row r="174" spans="1:10" ht="14.25" customHeight="1" outlineLevel="5">
      <c r="A174" s="4" t="s">
        <v>42</v>
      </c>
      <c r="B174" s="3" t="s">
        <v>47</v>
      </c>
      <c r="C174" s="3" t="s">
        <v>147</v>
      </c>
      <c r="D174" s="3" t="s">
        <v>153</v>
      </c>
      <c r="E174" s="3" t="s">
        <v>23</v>
      </c>
      <c r="F174" s="3" t="s">
        <v>43</v>
      </c>
      <c r="G174" s="10">
        <v>99781</v>
      </c>
      <c r="H174" s="7">
        <v>99781</v>
      </c>
      <c r="I174" s="30">
        <f t="shared" si="5"/>
        <v>100</v>
      </c>
      <c r="J174" s="32"/>
    </row>
    <row r="175" spans="1:10" ht="27" customHeight="1" outlineLevel="3">
      <c r="A175" s="4" t="s">
        <v>138</v>
      </c>
      <c r="B175" s="3" t="s">
        <v>47</v>
      </c>
      <c r="C175" s="3" t="s">
        <v>147</v>
      </c>
      <c r="D175" s="3" t="s">
        <v>139</v>
      </c>
      <c r="E175" s="3" t="s">
        <v>9</v>
      </c>
      <c r="F175" s="3" t="s">
        <v>9</v>
      </c>
      <c r="G175" s="10">
        <f>G176</f>
        <v>1194800</v>
      </c>
      <c r="H175" s="7">
        <f>H176</f>
        <v>896058</v>
      </c>
      <c r="I175" s="30">
        <f t="shared" si="5"/>
        <v>74.996484767325072</v>
      </c>
      <c r="J175" s="32"/>
    </row>
    <row r="176" spans="1:10" ht="25.5" outlineLevel="4">
      <c r="A176" s="4" t="s">
        <v>22</v>
      </c>
      <c r="B176" s="3" t="s">
        <v>47</v>
      </c>
      <c r="C176" s="3" t="s">
        <v>147</v>
      </c>
      <c r="D176" s="3" t="s">
        <v>139</v>
      </c>
      <c r="E176" s="3" t="s">
        <v>23</v>
      </c>
      <c r="F176" s="3" t="s">
        <v>9</v>
      </c>
      <c r="G176" s="10">
        <f>G177</f>
        <v>1194800</v>
      </c>
      <c r="H176" s="7">
        <f>H177</f>
        <v>896058</v>
      </c>
      <c r="I176" s="30">
        <f t="shared" si="5"/>
        <v>74.996484767325072</v>
      </c>
      <c r="J176" s="32"/>
    </row>
    <row r="177" spans="1:10" ht="15.75" customHeight="1" outlineLevel="5">
      <c r="A177" s="4" t="s">
        <v>42</v>
      </c>
      <c r="B177" s="3" t="s">
        <v>47</v>
      </c>
      <c r="C177" s="3" t="s">
        <v>147</v>
      </c>
      <c r="D177" s="3" t="s">
        <v>139</v>
      </c>
      <c r="E177" s="3" t="s">
        <v>23</v>
      </c>
      <c r="F177" s="3" t="s">
        <v>43</v>
      </c>
      <c r="G177" s="10">
        <v>1194800</v>
      </c>
      <c r="H177" s="7">
        <v>896058</v>
      </c>
      <c r="I177" s="30">
        <f t="shared" si="5"/>
        <v>74.996484767325072</v>
      </c>
      <c r="J177" s="32"/>
    </row>
    <row r="178" spans="1:10" outlineLevel="1">
      <c r="A178" s="4" t="s">
        <v>154</v>
      </c>
      <c r="B178" s="3" t="s">
        <v>47</v>
      </c>
      <c r="C178" s="3" t="s">
        <v>155</v>
      </c>
      <c r="D178" s="3" t="s">
        <v>8</v>
      </c>
      <c r="E178" s="3" t="s">
        <v>9</v>
      </c>
      <c r="F178" s="3" t="s">
        <v>9</v>
      </c>
      <c r="G178" s="10">
        <f>G179+G183+G207+G211</f>
        <v>84639116.569999993</v>
      </c>
      <c r="H178" s="7">
        <f>H179+H183+H207+H211</f>
        <v>70500103.640000001</v>
      </c>
      <c r="I178" s="30">
        <f t="shared" si="5"/>
        <v>83.29494268964109</v>
      </c>
      <c r="J178" s="32"/>
    </row>
    <row r="179" spans="1:10" outlineLevel="2">
      <c r="A179" s="4" t="s">
        <v>156</v>
      </c>
      <c r="B179" s="3" t="s">
        <v>47</v>
      </c>
      <c r="C179" s="3" t="s">
        <v>157</v>
      </c>
      <c r="D179" s="3" t="s">
        <v>8</v>
      </c>
      <c r="E179" s="3" t="s">
        <v>9</v>
      </c>
      <c r="F179" s="3" t="s">
        <v>9</v>
      </c>
      <c r="G179" s="10">
        <f t="shared" ref="G179:H181" si="6">G180</f>
        <v>29027290</v>
      </c>
      <c r="H179" s="7">
        <f t="shared" si="6"/>
        <v>25391235.129999999</v>
      </c>
      <c r="I179" s="30">
        <f t="shared" si="5"/>
        <v>87.473667469474421</v>
      </c>
      <c r="J179" s="32"/>
    </row>
    <row r="180" spans="1:10" ht="14.25" customHeight="1" outlineLevel="3">
      <c r="A180" s="4" t="s">
        <v>158</v>
      </c>
      <c r="B180" s="3" t="s">
        <v>47</v>
      </c>
      <c r="C180" s="3" t="s">
        <v>157</v>
      </c>
      <c r="D180" s="3" t="s">
        <v>159</v>
      </c>
      <c r="E180" s="3" t="s">
        <v>9</v>
      </c>
      <c r="F180" s="3" t="s">
        <v>9</v>
      </c>
      <c r="G180" s="10">
        <f t="shared" si="6"/>
        <v>29027290</v>
      </c>
      <c r="H180" s="7">
        <f t="shared" si="6"/>
        <v>25391235.129999999</v>
      </c>
      <c r="I180" s="30">
        <f t="shared" si="5"/>
        <v>87.473667469474421</v>
      </c>
      <c r="J180" s="32"/>
    </row>
    <row r="181" spans="1:10" ht="53.25" customHeight="1" outlineLevel="4">
      <c r="A181" s="4" t="s">
        <v>160</v>
      </c>
      <c r="B181" s="3" t="s">
        <v>47</v>
      </c>
      <c r="C181" s="3" t="s">
        <v>157</v>
      </c>
      <c r="D181" s="3" t="s">
        <v>159</v>
      </c>
      <c r="E181" s="3" t="s">
        <v>161</v>
      </c>
      <c r="F181" s="3" t="s">
        <v>9</v>
      </c>
      <c r="G181" s="10">
        <f t="shared" si="6"/>
        <v>29027290</v>
      </c>
      <c r="H181" s="7">
        <f t="shared" si="6"/>
        <v>25391235.129999999</v>
      </c>
      <c r="I181" s="30">
        <f t="shared" si="5"/>
        <v>87.473667469474421</v>
      </c>
      <c r="J181" s="32"/>
    </row>
    <row r="182" spans="1:10" ht="27" customHeight="1" outlineLevel="5">
      <c r="A182" s="4" t="s">
        <v>98</v>
      </c>
      <c r="B182" s="3" t="s">
        <v>47</v>
      </c>
      <c r="C182" s="3" t="s">
        <v>157</v>
      </c>
      <c r="D182" s="3" t="s">
        <v>159</v>
      </c>
      <c r="E182" s="3" t="s">
        <v>161</v>
      </c>
      <c r="F182" s="3" t="s">
        <v>99</v>
      </c>
      <c r="G182" s="10">
        <v>29027290</v>
      </c>
      <c r="H182" s="7">
        <v>25391235.129999999</v>
      </c>
      <c r="I182" s="30">
        <f t="shared" si="5"/>
        <v>87.473667469474421</v>
      </c>
      <c r="J182" s="32"/>
    </row>
    <row r="183" spans="1:10" outlineLevel="2">
      <c r="A183" s="4" t="s">
        <v>162</v>
      </c>
      <c r="B183" s="3" t="s">
        <v>47</v>
      </c>
      <c r="C183" s="3" t="s">
        <v>163</v>
      </c>
      <c r="D183" s="3" t="s">
        <v>8</v>
      </c>
      <c r="E183" s="3" t="s">
        <v>9</v>
      </c>
      <c r="F183" s="3" t="s">
        <v>9</v>
      </c>
      <c r="G183" s="10">
        <f>G184+G189+G192+G195+G198+G201+G204</f>
        <v>54934226.57</v>
      </c>
      <c r="H183" s="7">
        <f>H184+H189+H192+H195+H198+H201+H204</f>
        <v>44434331.890000001</v>
      </c>
      <c r="I183" s="30">
        <f t="shared" si="5"/>
        <v>80.886424847320825</v>
      </c>
      <c r="J183" s="32"/>
    </row>
    <row r="184" spans="1:10" ht="15.75" customHeight="1" outlineLevel="3">
      <c r="A184" s="4" t="s">
        <v>158</v>
      </c>
      <c r="B184" s="3" t="s">
        <v>47</v>
      </c>
      <c r="C184" s="3" t="s">
        <v>163</v>
      </c>
      <c r="D184" s="3" t="s">
        <v>164</v>
      </c>
      <c r="E184" s="3" t="s">
        <v>9</v>
      </c>
      <c r="F184" s="3" t="s">
        <v>9</v>
      </c>
      <c r="G184" s="10">
        <f>G185+G187</f>
        <v>10444236</v>
      </c>
      <c r="H184" s="7">
        <f>H185+H187</f>
        <v>10433661</v>
      </c>
      <c r="I184" s="30">
        <f t="shared" si="5"/>
        <v>99.89874797926818</v>
      </c>
      <c r="J184" s="32"/>
    </row>
    <row r="185" spans="1:10" ht="53.25" customHeight="1" outlineLevel="4">
      <c r="A185" s="4" t="s">
        <v>160</v>
      </c>
      <c r="B185" s="3" t="s">
        <v>47</v>
      </c>
      <c r="C185" s="3" t="s">
        <v>163</v>
      </c>
      <c r="D185" s="3" t="s">
        <v>164</v>
      </c>
      <c r="E185" s="3" t="s">
        <v>161</v>
      </c>
      <c r="F185" s="3" t="s">
        <v>9</v>
      </c>
      <c r="G185" s="10">
        <f>G186</f>
        <v>10397736</v>
      </c>
      <c r="H185" s="7">
        <f>H186</f>
        <v>10387161</v>
      </c>
      <c r="I185" s="30">
        <f t="shared" si="5"/>
        <v>99.898295167332591</v>
      </c>
      <c r="J185" s="32"/>
    </row>
    <row r="186" spans="1:10" ht="26.25" customHeight="1" outlineLevel="5">
      <c r="A186" s="4" t="s">
        <v>98</v>
      </c>
      <c r="B186" s="3" t="s">
        <v>47</v>
      </c>
      <c r="C186" s="3" t="s">
        <v>163</v>
      </c>
      <c r="D186" s="3" t="s">
        <v>164</v>
      </c>
      <c r="E186" s="3" t="s">
        <v>161</v>
      </c>
      <c r="F186" s="3" t="s">
        <v>99</v>
      </c>
      <c r="G186" s="10">
        <v>10397736</v>
      </c>
      <c r="H186" s="7">
        <v>10387161</v>
      </c>
      <c r="I186" s="30">
        <f t="shared" si="5"/>
        <v>99.898295167332591</v>
      </c>
      <c r="J186" s="32"/>
    </row>
    <row r="187" spans="1:10" ht="15" customHeight="1" outlineLevel="4">
      <c r="A187" s="4" t="s">
        <v>96</v>
      </c>
      <c r="B187" s="3" t="s">
        <v>47</v>
      </c>
      <c r="C187" s="3" t="s">
        <v>163</v>
      </c>
      <c r="D187" s="3" t="s">
        <v>164</v>
      </c>
      <c r="E187" s="3" t="s">
        <v>97</v>
      </c>
      <c r="F187" s="3" t="s">
        <v>9</v>
      </c>
      <c r="G187" s="10">
        <f>G188</f>
        <v>46500</v>
      </c>
      <c r="H187" s="7">
        <f>H188</f>
        <v>46500</v>
      </c>
      <c r="I187" s="30">
        <f t="shared" si="5"/>
        <v>100</v>
      </c>
      <c r="J187" s="32"/>
    </row>
    <row r="188" spans="1:10" ht="27" customHeight="1" outlineLevel="5">
      <c r="A188" s="4" t="s">
        <v>98</v>
      </c>
      <c r="B188" s="3" t="s">
        <v>47</v>
      </c>
      <c r="C188" s="3" t="s">
        <v>163</v>
      </c>
      <c r="D188" s="3" t="s">
        <v>164</v>
      </c>
      <c r="E188" s="3" t="s">
        <v>97</v>
      </c>
      <c r="F188" s="3" t="s">
        <v>99</v>
      </c>
      <c r="G188" s="10">
        <v>46500</v>
      </c>
      <c r="H188" s="7">
        <v>46500</v>
      </c>
      <c r="I188" s="30">
        <f t="shared" si="5"/>
        <v>100</v>
      </c>
      <c r="J188" s="32"/>
    </row>
    <row r="189" spans="1:10" ht="13.5" customHeight="1" outlineLevel="3">
      <c r="A189" s="4" t="s">
        <v>158</v>
      </c>
      <c r="B189" s="3" t="s">
        <v>47</v>
      </c>
      <c r="C189" s="3" t="s">
        <v>163</v>
      </c>
      <c r="D189" s="3" t="s">
        <v>165</v>
      </c>
      <c r="E189" s="3" t="s">
        <v>9</v>
      </c>
      <c r="F189" s="3" t="s">
        <v>9</v>
      </c>
      <c r="G189" s="10">
        <f>G190</f>
        <v>13897000</v>
      </c>
      <c r="H189" s="7">
        <f>H190</f>
        <v>11304308.689999999</v>
      </c>
      <c r="I189" s="30">
        <f t="shared" si="5"/>
        <v>81.343517953515146</v>
      </c>
      <c r="J189" s="32"/>
    </row>
    <row r="190" spans="1:10" ht="53.25" customHeight="1" outlineLevel="4">
      <c r="A190" s="4" t="s">
        <v>160</v>
      </c>
      <c r="B190" s="3" t="s">
        <v>47</v>
      </c>
      <c r="C190" s="3" t="s">
        <v>163</v>
      </c>
      <c r="D190" s="3" t="s">
        <v>165</v>
      </c>
      <c r="E190" s="3" t="s">
        <v>161</v>
      </c>
      <c r="F190" s="3" t="s">
        <v>9</v>
      </c>
      <c r="G190" s="10">
        <f>G191</f>
        <v>13897000</v>
      </c>
      <c r="H190" s="7">
        <f>H191</f>
        <v>11304308.689999999</v>
      </c>
      <c r="I190" s="30">
        <f t="shared" si="5"/>
        <v>81.343517953515146</v>
      </c>
      <c r="J190" s="32"/>
    </row>
    <row r="191" spans="1:10" ht="27" customHeight="1" outlineLevel="5">
      <c r="A191" s="4" t="s">
        <v>98</v>
      </c>
      <c r="B191" s="3" t="s">
        <v>47</v>
      </c>
      <c r="C191" s="3" t="s">
        <v>163</v>
      </c>
      <c r="D191" s="3" t="s">
        <v>165</v>
      </c>
      <c r="E191" s="3" t="s">
        <v>161</v>
      </c>
      <c r="F191" s="3" t="s">
        <v>99</v>
      </c>
      <c r="G191" s="10">
        <v>13897000</v>
      </c>
      <c r="H191" s="7">
        <v>11304308.689999999</v>
      </c>
      <c r="I191" s="30">
        <f t="shared" si="5"/>
        <v>81.343517953515146</v>
      </c>
      <c r="J191" s="32"/>
    </row>
    <row r="192" spans="1:10" ht="14.25" customHeight="1" outlineLevel="3">
      <c r="A192" s="4" t="s">
        <v>166</v>
      </c>
      <c r="B192" s="3" t="s">
        <v>47</v>
      </c>
      <c r="C192" s="3" t="s">
        <v>163</v>
      </c>
      <c r="D192" s="3" t="s">
        <v>167</v>
      </c>
      <c r="E192" s="3" t="s">
        <v>9</v>
      </c>
      <c r="F192" s="3" t="s">
        <v>9</v>
      </c>
      <c r="G192" s="10">
        <f>G193</f>
        <v>884000</v>
      </c>
      <c r="H192" s="7">
        <f>H193</f>
        <v>884000</v>
      </c>
      <c r="I192" s="30">
        <f t="shared" si="5"/>
        <v>100</v>
      </c>
      <c r="J192" s="32"/>
    </row>
    <row r="193" spans="1:10" ht="14.25" customHeight="1" outlineLevel="4">
      <c r="A193" s="4" t="s">
        <v>96</v>
      </c>
      <c r="B193" s="3" t="s">
        <v>47</v>
      </c>
      <c r="C193" s="3" t="s">
        <v>163</v>
      </c>
      <c r="D193" s="3" t="s">
        <v>167</v>
      </c>
      <c r="E193" s="3" t="s">
        <v>97</v>
      </c>
      <c r="F193" s="3" t="s">
        <v>9</v>
      </c>
      <c r="G193" s="10">
        <f>G194</f>
        <v>884000</v>
      </c>
      <c r="H193" s="7">
        <f>H194</f>
        <v>884000</v>
      </c>
      <c r="I193" s="30">
        <f t="shared" si="5"/>
        <v>100</v>
      </c>
      <c r="J193" s="32"/>
    </row>
    <row r="194" spans="1:10" ht="27" customHeight="1" outlineLevel="5">
      <c r="A194" s="4" t="s">
        <v>98</v>
      </c>
      <c r="B194" s="3" t="s">
        <v>47</v>
      </c>
      <c r="C194" s="3" t="s">
        <v>163</v>
      </c>
      <c r="D194" s="3" t="s">
        <v>167</v>
      </c>
      <c r="E194" s="3" t="s">
        <v>97</v>
      </c>
      <c r="F194" s="3" t="s">
        <v>99</v>
      </c>
      <c r="G194" s="10">
        <v>884000</v>
      </c>
      <c r="H194" s="7">
        <v>884000</v>
      </c>
      <c r="I194" s="30">
        <f t="shared" si="5"/>
        <v>100</v>
      </c>
      <c r="J194" s="32"/>
    </row>
    <row r="195" spans="1:10" ht="14.25" customHeight="1" outlineLevel="3">
      <c r="A195" s="4" t="s">
        <v>168</v>
      </c>
      <c r="B195" s="3" t="s">
        <v>47</v>
      </c>
      <c r="C195" s="3" t="s">
        <v>163</v>
      </c>
      <c r="D195" s="3" t="s">
        <v>169</v>
      </c>
      <c r="E195" s="3" t="s">
        <v>9</v>
      </c>
      <c r="F195" s="3" t="s">
        <v>9</v>
      </c>
      <c r="G195" s="10">
        <f>G196</f>
        <v>599592</v>
      </c>
      <c r="H195" s="7">
        <f>H196</f>
        <v>599592</v>
      </c>
      <c r="I195" s="30">
        <f t="shared" si="5"/>
        <v>100</v>
      </c>
      <c r="J195" s="32"/>
    </row>
    <row r="196" spans="1:10" ht="15.75" customHeight="1" outlineLevel="4">
      <c r="A196" s="4" t="s">
        <v>96</v>
      </c>
      <c r="B196" s="3" t="s">
        <v>47</v>
      </c>
      <c r="C196" s="3" t="s">
        <v>163</v>
      </c>
      <c r="D196" s="3" t="s">
        <v>169</v>
      </c>
      <c r="E196" s="3" t="s">
        <v>97</v>
      </c>
      <c r="F196" s="3" t="s">
        <v>9</v>
      </c>
      <c r="G196" s="10">
        <f>G197</f>
        <v>599592</v>
      </c>
      <c r="H196" s="7">
        <f>H197</f>
        <v>599592</v>
      </c>
      <c r="I196" s="30">
        <f t="shared" si="5"/>
        <v>100</v>
      </c>
      <c r="J196" s="32"/>
    </row>
    <row r="197" spans="1:10" ht="27" customHeight="1" outlineLevel="5">
      <c r="A197" s="4" t="s">
        <v>98</v>
      </c>
      <c r="B197" s="3" t="s">
        <v>47</v>
      </c>
      <c r="C197" s="3" t="s">
        <v>163</v>
      </c>
      <c r="D197" s="3" t="s">
        <v>169</v>
      </c>
      <c r="E197" s="3" t="s">
        <v>97</v>
      </c>
      <c r="F197" s="3" t="s">
        <v>99</v>
      </c>
      <c r="G197" s="10">
        <v>599592</v>
      </c>
      <c r="H197" s="7">
        <v>599592</v>
      </c>
      <c r="I197" s="30">
        <f t="shared" ref="I197:I263" si="7">H197/G197*100</f>
        <v>100</v>
      </c>
      <c r="J197" s="32"/>
    </row>
    <row r="198" spans="1:10" ht="25.5" outlineLevel="3">
      <c r="A198" s="4" t="s">
        <v>170</v>
      </c>
      <c r="B198" s="3" t="s">
        <v>47</v>
      </c>
      <c r="C198" s="3" t="s">
        <v>163</v>
      </c>
      <c r="D198" s="3" t="s">
        <v>171</v>
      </c>
      <c r="E198" s="3" t="s">
        <v>9</v>
      </c>
      <c r="F198" s="3" t="s">
        <v>9</v>
      </c>
      <c r="G198" s="10">
        <f>G199</f>
        <v>723900</v>
      </c>
      <c r="H198" s="7">
        <f>H199</f>
        <v>437544.2</v>
      </c>
      <c r="I198" s="30">
        <f t="shared" si="7"/>
        <v>60.442630197541106</v>
      </c>
      <c r="J198" s="32"/>
    </row>
    <row r="199" spans="1:10" ht="14.25" customHeight="1" outlineLevel="4">
      <c r="A199" s="4" t="s">
        <v>96</v>
      </c>
      <c r="B199" s="3" t="s">
        <v>47</v>
      </c>
      <c r="C199" s="3" t="s">
        <v>163</v>
      </c>
      <c r="D199" s="3" t="s">
        <v>171</v>
      </c>
      <c r="E199" s="3" t="s">
        <v>97</v>
      </c>
      <c r="F199" s="3" t="s">
        <v>9</v>
      </c>
      <c r="G199" s="10">
        <f>G200</f>
        <v>723900</v>
      </c>
      <c r="H199" s="7">
        <f>H200</f>
        <v>437544.2</v>
      </c>
      <c r="I199" s="30">
        <f t="shared" si="7"/>
        <v>60.442630197541106</v>
      </c>
      <c r="J199" s="32"/>
    </row>
    <row r="200" spans="1:10" ht="26.25" customHeight="1" outlineLevel="5">
      <c r="A200" s="4" t="s">
        <v>98</v>
      </c>
      <c r="B200" s="3" t="s">
        <v>47</v>
      </c>
      <c r="C200" s="3" t="s">
        <v>163</v>
      </c>
      <c r="D200" s="3" t="s">
        <v>171</v>
      </c>
      <c r="E200" s="3" t="s">
        <v>97</v>
      </c>
      <c r="F200" s="3" t="s">
        <v>99</v>
      </c>
      <c r="G200" s="10">
        <v>723900</v>
      </c>
      <c r="H200" s="7">
        <f>356493+81051.2</f>
        <v>437544.2</v>
      </c>
      <c r="I200" s="30">
        <f t="shared" si="7"/>
        <v>60.442630197541106</v>
      </c>
      <c r="J200" s="32"/>
    </row>
    <row r="201" spans="1:10" ht="25.5" outlineLevel="3">
      <c r="A201" s="4" t="s">
        <v>172</v>
      </c>
      <c r="B201" s="3" t="s">
        <v>47</v>
      </c>
      <c r="C201" s="3" t="s">
        <v>163</v>
      </c>
      <c r="D201" s="3" t="s">
        <v>173</v>
      </c>
      <c r="E201" s="3" t="s">
        <v>9</v>
      </c>
      <c r="F201" s="3" t="s">
        <v>9</v>
      </c>
      <c r="G201" s="10">
        <f>G202</f>
        <v>715442</v>
      </c>
      <c r="H201" s="7">
        <f>H202</f>
        <v>572550</v>
      </c>
      <c r="I201" s="30">
        <f t="shared" si="7"/>
        <v>80.027451561412391</v>
      </c>
      <c r="J201" s="32"/>
    </row>
    <row r="202" spans="1:10" ht="14.25" customHeight="1" outlineLevel="4">
      <c r="A202" s="4" t="s">
        <v>96</v>
      </c>
      <c r="B202" s="3" t="s">
        <v>47</v>
      </c>
      <c r="C202" s="3" t="s">
        <v>163</v>
      </c>
      <c r="D202" s="3" t="s">
        <v>173</v>
      </c>
      <c r="E202" s="3" t="s">
        <v>97</v>
      </c>
      <c r="F202" s="3" t="s">
        <v>9</v>
      </c>
      <c r="G202" s="10">
        <f>G203</f>
        <v>715442</v>
      </c>
      <c r="H202" s="7">
        <f>H203</f>
        <v>572550</v>
      </c>
      <c r="I202" s="30">
        <f t="shared" si="7"/>
        <v>80.027451561412391</v>
      </c>
      <c r="J202" s="32"/>
    </row>
    <row r="203" spans="1:10" ht="27.75" customHeight="1" outlineLevel="5">
      <c r="A203" s="4" t="s">
        <v>98</v>
      </c>
      <c r="B203" s="3" t="s">
        <v>47</v>
      </c>
      <c r="C203" s="3" t="s">
        <v>163</v>
      </c>
      <c r="D203" s="3" t="s">
        <v>173</v>
      </c>
      <c r="E203" s="3" t="s">
        <v>97</v>
      </c>
      <c r="F203" s="3" t="s">
        <v>99</v>
      </c>
      <c r="G203" s="10">
        <v>715442</v>
      </c>
      <c r="H203" s="7">
        <v>572550</v>
      </c>
      <c r="I203" s="30">
        <f t="shared" si="7"/>
        <v>80.027451561412391</v>
      </c>
      <c r="J203" s="32"/>
    </row>
    <row r="204" spans="1:10" ht="26.25" customHeight="1" outlineLevel="3">
      <c r="A204" s="4" t="s">
        <v>174</v>
      </c>
      <c r="B204" s="3" t="s">
        <v>47</v>
      </c>
      <c r="C204" s="3" t="s">
        <v>163</v>
      </c>
      <c r="D204" s="3" t="s">
        <v>175</v>
      </c>
      <c r="E204" s="3" t="s">
        <v>9</v>
      </c>
      <c r="F204" s="3" t="s">
        <v>9</v>
      </c>
      <c r="G204" s="10">
        <f>G205</f>
        <v>27670056.57</v>
      </c>
      <c r="H204" s="7">
        <f>H205</f>
        <v>20202676</v>
      </c>
      <c r="I204" s="30">
        <f t="shared" si="7"/>
        <v>73.012774472979686</v>
      </c>
      <c r="J204" s="32"/>
    </row>
    <row r="205" spans="1:10" ht="51" customHeight="1" outlineLevel="4">
      <c r="A205" s="4" t="s">
        <v>160</v>
      </c>
      <c r="B205" s="3" t="s">
        <v>47</v>
      </c>
      <c r="C205" s="3" t="s">
        <v>163</v>
      </c>
      <c r="D205" s="3" t="s">
        <v>175</v>
      </c>
      <c r="E205" s="3" t="s">
        <v>161</v>
      </c>
      <c r="F205" s="3" t="s">
        <v>9</v>
      </c>
      <c r="G205" s="10">
        <f>G206</f>
        <v>27670056.57</v>
      </c>
      <c r="H205" s="7">
        <f>H206</f>
        <v>20202676</v>
      </c>
      <c r="I205" s="30">
        <f t="shared" si="7"/>
        <v>73.012774472979686</v>
      </c>
      <c r="J205" s="32"/>
    </row>
    <row r="206" spans="1:10" ht="27.75" customHeight="1" outlineLevel="5">
      <c r="A206" s="4" t="s">
        <v>98</v>
      </c>
      <c r="B206" s="3" t="s">
        <v>47</v>
      </c>
      <c r="C206" s="3" t="s">
        <v>163</v>
      </c>
      <c r="D206" s="3" t="s">
        <v>175</v>
      </c>
      <c r="E206" s="3" t="s">
        <v>161</v>
      </c>
      <c r="F206" s="3" t="s">
        <v>99</v>
      </c>
      <c r="G206" s="10">
        <v>27670056.57</v>
      </c>
      <c r="H206" s="7">
        <v>20202676</v>
      </c>
      <c r="I206" s="30">
        <f t="shared" si="7"/>
        <v>73.012774472979686</v>
      </c>
      <c r="J206" s="32"/>
    </row>
    <row r="207" spans="1:10" ht="15" customHeight="1" outlineLevel="2">
      <c r="A207" s="4" t="s">
        <v>176</v>
      </c>
      <c r="B207" s="3" t="s">
        <v>47</v>
      </c>
      <c r="C207" s="3" t="s">
        <v>177</v>
      </c>
      <c r="D207" s="3" t="s">
        <v>8</v>
      </c>
      <c r="E207" s="3" t="s">
        <v>9</v>
      </c>
      <c r="F207" s="3" t="s">
        <v>9</v>
      </c>
      <c r="G207" s="10">
        <f t="shared" ref="G207:H209" si="8">G208</f>
        <v>417600</v>
      </c>
      <c r="H207" s="7">
        <f t="shared" si="8"/>
        <v>417600</v>
      </c>
      <c r="I207" s="30">
        <f t="shared" si="7"/>
        <v>100</v>
      </c>
      <c r="J207" s="32"/>
    </row>
    <row r="208" spans="1:10" outlineLevel="3">
      <c r="A208" s="4" t="s">
        <v>178</v>
      </c>
      <c r="B208" s="3" t="s">
        <v>47</v>
      </c>
      <c r="C208" s="3" t="s">
        <v>177</v>
      </c>
      <c r="D208" s="3" t="s">
        <v>179</v>
      </c>
      <c r="E208" s="3" t="s">
        <v>9</v>
      </c>
      <c r="F208" s="3" t="s">
        <v>9</v>
      </c>
      <c r="G208" s="10">
        <f t="shared" si="8"/>
        <v>417600</v>
      </c>
      <c r="H208" s="7">
        <f t="shared" si="8"/>
        <v>417600</v>
      </c>
      <c r="I208" s="30">
        <f t="shared" si="7"/>
        <v>100</v>
      </c>
      <c r="J208" s="32"/>
    </row>
    <row r="209" spans="1:10" ht="12.75" customHeight="1" outlineLevel="4">
      <c r="A209" s="4" t="s">
        <v>96</v>
      </c>
      <c r="B209" s="3" t="s">
        <v>47</v>
      </c>
      <c r="C209" s="3" t="s">
        <v>177</v>
      </c>
      <c r="D209" s="3" t="s">
        <v>179</v>
      </c>
      <c r="E209" s="3" t="s">
        <v>97</v>
      </c>
      <c r="F209" s="3" t="s">
        <v>9</v>
      </c>
      <c r="G209" s="10">
        <f t="shared" si="8"/>
        <v>417600</v>
      </c>
      <c r="H209" s="7">
        <f t="shared" si="8"/>
        <v>417600</v>
      </c>
      <c r="I209" s="30">
        <f t="shared" si="7"/>
        <v>100</v>
      </c>
      <c r="J209" s="32"/>
    </row>
    <row r="210" spans="1:10" ht="26.25" customHeight="1" outlineLevel="5">
      <c r="A210" s="4" t="s">
        <v>98</v>
      </c>
      <c r="B210" s="3" t="s">
        <v>47</v>
      </c>
      <c r="C210" s="3" t="s">
        <v>177</v>
      </c>
      <c r="D210" s="3" t="s">
        <v>179</v>
      </c>
      <c r="E210" s="3" t="s">
        <v>97</v>
      </c>
      <c r="F210" s="3" t="s">
        <v>99</v>
      </c>
      <c r="G210" s="10">
        <v>417600</v>
      </c>
      <c r="H210" s="7">
        <v>417600</v>
      </c>
      <c r="I210" s="30">
        <f t="shared" si="7"/>
        <v>100</v>
      </c>
      <c r="J210" s="32"/>
    </row>
    <row r="211" spans="1:10" outlineLevel="2">
      <c r="A211" s="4" t="s">
        <v>180</v>
      </c>
      <c r="B211" s="3" t="s">
        <v>47</v>
      </c>
      <c r="C211" s="3" t="s">
        <v>181</v>
      </c>
      <c r="D211" s="3" t="s">
        <v>8</v>
      </c>
      <c r="E211" s="3" t="s">
        <v>9</v>
      </c>
      <c r="F211" s="3" t="s">
        <v>9</v>
      </c>
      <c r="G211" s="10">
        <f>G212+G215</f>
        <v>260000</v>
      </c>
      <c r="H211" s="7">
        <f>H212+H215</f>
        <v>256936.62</v>
      </c>
      <c r="I211" s="30">
        <f t="shared" si="7"/>
        <v>98.821776923076925</v>
      </c>
      <c r="J211" s="32"/>
    </row>
    <row r="212" spans="1:10" ht="28.5" customHeight="1" outlineLevel="3">
      <c r="A212" s="4" t="s">
        <v>138</v>
      </c>
      <c r="B212" s="3" t="s">
        <v>47</v>
      </c>
      <c r="C212" s="3" t="s">
        <v>181</v>
      </c>
      <c r="D212" s="3" t="s">
        <v>139</v>
      </c>
      <c r="E212" s="3" t="s">
        <v>9</v>
      </c>
      <c r="F212" s="3" t="s">
        <v>9</v>
      </c>
      <c r="G212" s="10">
        <f>G213</f>
        <v>250000</v>
      </c>
      <c r="H212" s="7">
        <f>H213</f>
        <v>250000</v>
      </c>
      <c r="I212" s="30">
        <f t="shared" si="7"/>
        <v>100</v>
      </c>
      <c r="J212" s="32"/>
    </row>
    <row r="213" spans="1:10" ht="14.25" customHeight="1" outlineLevel="4">
      <c r="A213" s="4" t="s">
        <v>96</v>
      </c>
      <c r="B213" s="3" t="s">
        <v>47</v>
      </c>
      <c r="C213" s="3" t="s">
        <v>181</v>
      </c>
      <c r="D213" s="3" t="s">
        <v>139</v>
      </c>
      <c r="E213" s="3" t="s">
        <v>97</v>
      </c>
      <c r="F213" s="3" t="s">
        <v>9</v>
      </c>
      <c r="G213" s="10">
        <f>G214</f>
        <v>250000</v>
      </c>
      <c r="H213" s="7">
        <f>H214</f>
        <v>250000</v>
      </c>
      <c r="I213" s="30">
        <f t="shared" si="7"/>
        <v>100</v>
      </c>
      <c r="J213" s="32"/>
    </row>
    <row r="214" spans="1:10" ht="26.25" customHeight="1" outlineLevel="5">
      <c r="A214" s="4" t="s">
        <v>98</v>
      </c>
      <c r="B214" s="3" t="s">
        <v>47</v>
      </c>
      <c r="C214" s="3" t="s">
        <v>181</v>
      </c>
      <c r="D214" s="3" t="s">
        <v>139</v>
      </c>
      <c r="E214" s="3" t="s">
        <v>97</v>
      </c>
      <c r="F214" s="3" t="s">
        <v>99</v>
      </c>
      <c r="G214" s="10">
        <v>250000</v>
      </c>
      <c r="H214" s="7">
        <v>250000</v>
      </c>
      <c r="I214" s="30">
        <f t="shared" si="7"/>
        <v>100</v>
      </c>
      <c r="J214" s="32"/>
    </row>
    <row r="215" spans="1:10" ht="26.25" customHeight="1" outlineLevel="3">
      <c r="A215" s="4" t="s">
        <v>182</v>
      </c>
      <c r="B215" s="3" t="s">
        <v>47</v>
      </c>
      <c r="C215" s="3" t="s">
        <v>181</v>
      </c>
      <c r="D215" s="3" t="s">
        <v>183</v>
      </c>
      <c r="E215" s="3" t="s">
        <v>9</v>
      </c>
      <c r="F215" s="3" t="s">
        <v>9</v>
      </c>
      <c r="G215" s="10">
        <f>G216</f>
        <v>10000</v>
      </c>
      <c r="H215" s="7">
        <f>H216</f>
        <v>6936.62</v>
      </c>
      <c r="I215" s="30">
        <f t="shared" si="7"/>
        <v>69.366200000000006</v>
      </c>
      <c r="J215" s="32"/>
    </row>
    <row r="216" spans="1:10" ht="13.5" customHeight="1" outlineLevel="4">
      <c r="A216" s="4" t="s">
        <v>96</v>
      </c>
      <c r="B216" s="3" t="s">
        <v>47</v>
      </c>
      <c r="C216" s="3" t="s">
        <v>181</v>
      </c>
      <c r="D216" s="3" t="s">
        <v>183</v>
      </c>
      <c r="E216" s="3" t="s">
        <v>97</v>
      </c>
      <c r="F216" s="3" t="s">
        <v>9</v>
      </c>
      <c r="G216" s="10">
        <f>G217</f>
        <v>10000</v>
      </c>
      <c r="H216" s="7">
        <f>H217</f>
        <v>6936.62</v>
      </c>
      <c r="I216" s="30">
        <f t="shared" si="7"/>
        <v>69.366200000000006</v>
      </c>
      <c r="J216" s="32"/>
    </row>
    <row r="217" spans="1:10" ht="25.5" customHeight="1" outlineLevel="5">
      <c r="A217" s="4" t="s">
        <v>98</v>
      </c>
      <c r="B217" s="3" t="s">
        <v>47</v>
      </c>
      <c r="C217" s="3" t="s">
        <v>181</v>
      </c>
      <c r="D217" s="3" t="s">
        <v>183</v>
      </c>
      <c r="E217" s="3" t="s">
        <v>97</v>
      </c>
      <c r="F217" s="3" t="s">
        <v>99</v>
      </c>
      <c r="G217" s="10">
        <v>10000</v>
      </c>
      <c r="H217" s="7">
        <v>6936.62</v>
      </c>
      <c r="I217" s="30">
        <f t="shared" si="7"/>
        <v>69.366200000000006</v>
      </c>
      <c r="J217" s="32"/>
    </row>
    <row r="218" spans="1:10" outlineLevel="1">
      <c r="A218" s="4" t="s">
        <v>184</v>
      </c>
      <c r="B218" s="3" t="s">
        <v>47</v>
      </c>
      <c r="C218" s="3" t="s">
        <v>185</v>
      </c>
      <c r="D218" s="3" t="s">
        <v>8</v>
      </c>
      <c r="E218" s="3" t="s">
        <v>9</v>
      </c>
      <c r="F218" s="3" t="s">
        <v>9</v>
      </c>
      <c r="G218" s="10">
        <f>G219</f>
        <v>6258000</v>
      </c>
      <c r="H218" s="7">
        <f>H219</f>
        <v>5135734.45</v>
      </c>
      <c r="I218" s="30">
        <f t="shared" si="7"/>
        <v>82.066705816554801</v>
      </c>
      <c r="J218" s="32"/>
    </row>
    <row r="219" spans="1:10" outlineLevel="2">
      <c r="A219" s="4" t="s">
        <v>186</v>
      </c>
      <c r="B219" s="3" t="s">
        <v>47</v>
      </c>
      <c r="C219" s="3" t="s">
        <v>187</v>
      </c>
      <c r="D219" s="3" t="s">
        <v>8</v>
      </c>
      <c r="E219" s="3" t="s">
        <v>9</v>
      </c>
      <c r="F219" s="3" t="s">
        <v>9</v>
      </c>
      <c r="G219" s="10">
        <f>G220+G223</f>
        <v>6258000</v>
      </c>
      <c r="H219" s="7">
        <f>H220+H223</f>
        <v>5135734.45</v>
      </c>
      <c r="I219" s="30">
        <f t="shared" si="7"/>
        <v>82.066705816554801</v>
      </c>
      <c r="J219" s="32"/>
    </row>
    <row r="220" spans="1:10" ht="15" customHeight="1" outlineLevel="3">
      <c r="A220" s="4" t="s">
        <v>158</v>
      </c>
      <c r="B220" s="3" t="s">
        <v>47</v>
      </c>
      <c r="C220" s="3" t="s">
        <v>187</v>
      </c>
      <c r="D220" s="3" t="s">
        <v>188</v>
      </c>
      <c r="E220" s="3" t="s">
        <v>9</v>
      </c>
      <c r="F220" s="3" t="s">
        <v>9</v>
      </c>
      <c r="G220" s="10">
        <f>G221</f>
        <v>4458000</v>
      </c>
      <c r="H220" s="7">
        <f>H221</f>
        <v>3808000</v>
      </c>
      <c r="I220" s="30">
        <f t="shared" si="7"/>
        <v>85.419470614625396</v>
      </c>
      <c r="J220" s="32"/>
    </row>
    <row r="221" spans="1:10" ht="52.5" customHeight="1" outlineLevel="4">
      <c r="A221" s="4" t="s">
        <v>189</v>
      </c>
      <c r="B221" s="3" t="s">
        <v>47</v>
      </c>
      <c r="C221" s="3" t="s">
        <v>187</v>
      </c>
      <c r="D221" s="3" t="s">
        <v>188</v>
      </c>
      <c r="E221" s="3" t="s">
        <v>190</v>
      </c>
      <c r="F221" s="3" t="s">
        <v>9</v>
      </c>
      <c r="G221" s="10">
        <f>G222</f>
        <v>4458000</v>
      </c>
      <c r="H221" s="7">
        <f>H222</f>
        <v>3808000</v>
      </c>
      <c r="I221" s="30">
        <f t="shared" si="7"/>
        <v>85.419470614625396</v>
      </c>
      <c r="J221" s="32"/>
    </row>
    <row r="222" spans="1:10" ht="25.5" customHeight="1" outlineLevel="5">
      <c r="A222" s="4" t="s">
        <v>98</v>
      </c>
      <c r="B222" s="3" t="s">
        <v>47</v>
      </c>
      <c r="C222" s="3" t="s">
        <v>187</v>
      </c>
      <c r="D222" s="3" t="s">
        <v>188</v>
      </c>
      <c r="E222" s="3" t="s">
        <v>190</v>
      </c>
      <c r="F222" s="3" t="s">
        <v>99</v>
      </c>
      <c r="G222" s="10">
        <v>4458000</v>
      </c>
      <c r="H222" s="7">
        <v>3808000</v>
      </c>
      <c r="I222" s="30">
        <f t="shared" si="7"/>
        <v>85.419470614625396</v>
      </c>
      <c r="J222" s="32"/>
    </row>
    <row r="223" spans="1:10" ht="14.25" customHeight="1" outlineLevel="3">
      <c r="A223" s="4" t="s">
        <v>158</v>
      </c>
      <c r="B223" s="3" t="s">
        <v>47</v>
      </c>
      <c r="C223" s="3" t="s">
        <v>187</v>
      </c>
      <c r="D223" s="3" t="s">
        <v>191</v>
      </c>
      <c r="E223" s="3" t="s">
        <v>9</v>
      </c>
      <c r="F223" s="3" t="s">
        <v>9</v>
      </c>
      <c r="G223" s="10">
        <f>G224</f>
        <v>1800000</v>
      </c>
      <c r="H223" s="7">
        <f>H224</f>
        <v>1327734.45</v>
      </c>
      <c r="I223" s="30">
        <f t="shared" si="7"/>
        <v>73.763024999999999</v>
      </c>
      <c r="J223" s="32"/>
    </row>
    <row r="224" spans="1:10" ht="52.5" customHeight="1" outlineLevel="4">
      <c r="A224" s="4" t="s">
        <v>160</v>
      </c>
      <c r="B224" s="3" t="s">
        <v>47</v>
      </c>
      <c r="C224" s="3" t="s">
        <v>187</v>
      </c>
      <c r="D224" s="3" t="s">
        <v>191</v>
      </c>
      <c r="E224" s="3" t="s">
        <v>161</v>
      </c>
      <c r="F224" s="3" t="s">
        <v>9</v>
      </c>
      <c r="G224" s="10">
        <f>G225</f>
        <v>1800000</v>
      </c>
      <c r="H224" s="7">
        <f>H225</f>
        <v>1327734.45</v>
      </c>
      <c r="I224" s="30">
        <f t="shared" si="7"/>
        <v>73.763024999999999</v>
      </c>
      <c r="J224" s="32"/>
    </row>
    <row r="225" spans="1:10" ht="25.5" customHeight="1" outlineLevel="5">
      <c r="A225" s="4" t="s">
        <v>98</v>
      </c>
      <c r="B225" s="3" t="s">
        <v>47</v>
      </c>
      <c r="C225" s="3" t="s">
        <v>187</v>
      </c>
      <c r="D225" s="3" t="s">
        <v>191</v>
      </c>
      <c r="E225" s="3" t="s">
        <v>161</v>
      </c>
      <c r="F225" s="3" t="s">
        <v>99</v>
      </c>
      <c r="G225" s="10">
        <v>1800000</v>
      </c>
      <c r="H225" s="7">
        <v>1327734.45</v>
      </c>
      <c r="I225" s="30">
        <f t="shared" si="7"/>
        <v>73.763024999999999</v>
      </c>
      <c r="J225" s="32"/>
    </row>
    <row r="226" spans="1:10" outlineLevel="1">
      <c r="A226" s="4" t="s">
        <v>192</v>
      </c>
      <c r="B226" s="3" t="s">
        <v>47</v>
      </c>
      <c r="C226" s="3" t="s">
        <v>193</v>
      </c>
      <c r="D226" s="3" t="s">
        <v>8</v>
      </c>
      <c r="E226" s="3" t="s">
        <v>9</v>
      </c>
      <c r="F226" s="3" t="s">
        <v>9</v>
      </c>
      <c r="G226" s="10">
        <f>G227+G231+G241+G253</f>
        <v>6809785</v>
      </c>
      <c r="H226" s="7">
        <f>H227+H231+H241+H253</f>
        <v>4506125.17</v>
      </c>
      <c r="I226" s="30">
        <f t="shared" si="7"/>
        <v>66.171328022837727</v>
      </c>
      <c r="J226" s="32"/>
    </row>
    <row r="227" spans="1:10" outlineLevel="2">
      <c r="A227" s="4" t="s">
        <v>194</v>
      </c>
      <c r="B227" s="3" t="s">
        <v>47</v>
      </c>
      <c r="C227" s="3" t="s">
        <v>195</v>
      </c>
      <c r="D227" s="3" t="s">
        <v>8</v>
      </c>
      <c r="E227" s="3" t="s">
        <v>9</v>
      </c>
      <c r="F227" s="3" t="s">
        <v>9</v>
      </c>
      <c r="G227" s="10">
        <f t="shared" ref="G227:H229" si="9">G228</f>
        <v>298000</v>
      </c>
      <c r="H227" s="7">
        <f t="shared" si="9"/>
        <v>182423.65</v>
      </c>
      <c r="I227" s="30">
        <f t="shared" si="7"/>
        <v>61.215989932885904</v>
      </c>
      <c r="J227" s="32"/>
    </row>
    <row r="228" spans="1:10" ht="25.5" customHeight="1" outlineLevel="3">
      <c r="A228" s="4" t="s">
        <v>196</v>
      </c>
      <c r="B228" s="3" t="s">
        <v>47</v>
      </c>
      <c r="C228" s="3" t="s">
        <v>195</v>
      </c>
      <c r="D228" s="3" t="s">
        <v>197</v>
      </c>
      <c r="E228" s="3" t="s">
        <v>9</v>
      </c>
      <c r="F228" s="3" t="s">
        <v>9</v>
      </c>
      <c r="G228" s="10">
        <f t="shared" si="9"/>
        <v>298000</v>
      </c>
      <c r="H228" s="7">
        <f t="shared" si="9"/>
        <v>182423.65</v>
      </c>
      <c r="I228" s="30">
        <f t="shared" si="7"/>
        <v>61.215989932885904</v>
      </c>
      <c r="J228" s="32"/>
    </row>
    <row r="229" spans="1:10" ht="25.5" outlineLevel="4">
      <c r="A229" s="4" t="s">
        <v>198</v>
      </c>
      <c r="B229" s="3" t="s">
        <v>47</v>
      </c>
      <c r="C229" s="3" t="s">
        <v>195</v>
      </c>
      <c r="D229" s="3" t="s">
        <v>197</v>
      </c>
      <c r="E229" s="3" t="s">
        <v>199</v>
      </c>
      <c r="F229" s="3" t="s">
        <v>9</v>
      </c>
      <c r="G229" s="10">
        <f t="shared" si="9"/>
        <v>298000</v>
      </c>
      <c r="H229" s="7">
        <f t="shared" si="9"/>
        <v>182423.65</v>
      </c>
      <c r="I229" s="30">
        <f t="shared" si="7"/>
        <v>61.215989932885904</v>
      </c>
      <c r="J229" s="32"/>
    </row>
    <row r="230" spans="1:10" ht="25.5" outlineLevel="5">
      <c r="A230" s="4" t="s">
        <v>200</v>
      </c>
      <c r="B230" s="3" t="s">
        <v>47</v>
      </c>
      <c r="C230" s="3" t="s">
        <v>195</v>
      </c>
      <c r="D230" s="3" t="s">
        <v>197</v>
      </c>
      <c r="E230" s="3" t="s">
        <v>199</v>
      </c>
      <c r="F230" s="3" t="s">
        <v>201</v>
      </c>
      <c r="G230" s="10">
        <v>298000</v>
      </c>
      <c r="H230" s="7">
        <v>182423.65</v>
      </c>
      <c r="I230" s="30">
        <f t="shared" si="7"/>
        <v>61.215989932885904</v>
      </c>
      <c r="J230" s="32"/>
    </row>
    <row r="231" spans="1:10" outlineLevel="2">
      <c r="A231" s="4" t="s">
        <v>202</v>
      </c>
      <c r="B231" s="3" t="s">
        <v>47</v>
      </c>
      <c r="C231" s="3" t="s">
        <v>203</v>
      </c>
      <c r="D231" s="3" t="s">
        <v>8</v>
      </c>
      <c r="E231" s="3" t="s">
        <v>9</v>
      </c>
      <c r="F231" s="3" t="s">
        <v>9</v>
      </c>
      <c r="G231" s="10">
        <f>G232+G235+G238</f>
        <v>1005735</v>
      </c>
      <c r="H231" s="7">
        <f>H232+H235</f>
        <v>61500</v>
      </c>
      <c r="I231" s="30">
        <f t="shared" si="7"/>
        <v>6.1149308714522208</v>
      </c>
      <c r="J231" s="32"/>
    </row>
    <row r="232" spans="1:10" ht="38.25" customHeight="1" outlineLevel="3">
      <c r="A232" s="4" t="s">
        <v>204</v>
      </c>
      <c r="B232" s="3" t="s">
        <v>47</v>
      </c>
      <c r="C232" s="3" t="s">
        <v>203</v>
      </c>
      <c r="D232" s="3" t="s">
        <v>205</v>
      </c>
      <c r="E232" s="3" t="s">
        <v>9</v>
      </c>
      <c r="F232" s="3" t="s">
        <v>9</v>
      </c>
      <c r="G232" s="10">
        <f>G233</f>
        <v>63300</v>
      </c>
      <c r="H232" s="7">
        <f>H233</f>
        <v>61500</v>
      </c>
      <c r="I232" s="30">
        <f t="shared" si="7"/>
        <v>97.156398104265406</v>
      </c>
      <c r="J232" s="32"/>
    </row>
    <row r="233" spans="1:10" ht="13.5" customHeight="1" outlineLevel="4">
      <c r="A233" s="4" t="s">
        <v>206</v>
      </c>
      <c r="B233" s="3" t="s">
        <v>47</v>
      </c>
      <c r="C233" s="3" t="s">
        <v>203</v>
      </c>
      <c r="D233" s="3" t="s">
        <v>205</v>
      </c>
      <c r="E233" s="3" t="s">
        <v>207</v>
      </c>
      <c r="F233" s="3" t="s">
        <v>9</v>
      </c>
      <c r="G233" s="10">
        <f>G234</f>
        <v>63300</v>
      </c>
      <c r="H233" s="7">
        <f>H234</f>
        <v>61500</v>
      </c>
      <c r="I233" s="30">
        <f t="shared" si="7"/>
        <v>97.156398104265406</v>
      </c>
      <c r="J233" s="32"/>
    </row>
    <row r="234" spans="1:10" ht="14.25" customHeight="1" outlineLevel="5">
      <c r="A234" s="4" t="s">
        <v>208</v>
      </c>
      <c r="B234" s="3" t="s">
        <v>47</v>
      </c>
      <c r="C234" s="3" t="s">
        <v>203</v>
      </c>
      <c r="D234" s="3" t="s">
        <v>205</v>
      </c>
      <c r="E234" s="3" t="s">
        <v>207</v>
      </c>
      <c r="F234" s="3" t="s">
        <v>209</v>
      </c>
      <c r="G234" s="10">
        <v>63300</v>
      </c>
      <c r="H234" s="7">
        <v>61500</v>
      </c>
      <c r="I234" s="30">
        <f t="shared" si="7"/>
        <v>97.156398104265406</v>
      </c>
      <c r="J234" s="32"/>
    </row>
    <row r="235" spans="1:10" ht="25.5" customHeight="1" outlineLevel="3">
      <c r="A235" s="4" t="s">
        <v>210</v>
      </c>
      <c r="B235" s="3" t="s">
        <v>47</v>
      </c>
      <c r="C235" s="3" t="s">
        <v>203</v>
      </c>
      <c r="D235" s="3" t="s">
        <v>211</v>
      </c>
      <c r="E235" s="3" t="s">
        <v>9</v>
      </c>
      <c r="F235" s="3" t="s">
        <v>9</v>
      </c>
      <c r="G235" s="10">
        <f>G236</f>
        <v>144990</v>
      </c>
      <c r="H235" s="7">
        <f>H236</f>
        <v>0</v>
      </c>
      <c r="I235" s="30">
        <f t="shared" si="7"/>
        <v>0</v>
      </c>
      <c r="J235" s="32"/>
    </row>
    <row r="236" spans="1:10" ht="13.5" customHeight="1" outlineLevel="4">
      <c r="A236" s="4" t="s">
        <v>212</v>
      </c>
      <c r="B236" s="3" t="s">
        <v>47</v>
      </c>
      <c r="C236" s="3" t="s">
        <v>203</v>
      </c>
      <c r="D236" s="3" t="s">
        <v>211</v>
      </c>
      <c r="E236" s="3" t="s">
        <v>213</v>
      </c>
      <c r="F236" s="3" t="s">
        <v>9</v>
      </c>
      <c r="G236" s="10">
        <f>G237</f>
        <v>144990</v>
      </c>
      <c r="H236" s="7">
        <f>H237</f>
        <v>0</v>
      </c>
      <c r="I236" s="30">
        <f t="shared" si="7"/>
        <v>0</v>
      </c>
      <c r="J236" s="32"/>
    </row>
    <row r="237" spans="1:10" ht="14.25" customHeight="1" outlineLevel="5">
      <c r="A237" s="4" t="s">
        <v>208</v>
      </c>
      <c r="B237" s="3" t="s">
        <v>47</v>
      </c>
      <c r="C237" s="3" t="s">
        <v>203</v>
      </c>
      <c r="D237" s="3" t="s">
        <v>211</v>
      </c>
      <c r="E237" s="3" t="s">
        <v>213</v>
      </c>
      <c r="F237" s="3" t="s">
        <v>209</v>
      </c>
      <c r="G237" s="10">
        <v>144990</v>
      </c>
      <c r="H237" s="7">
        <v>0</v>
      </c>
      <c r="I237" s="30">
        <f t="shared" si="7"/>
        <v>0</v>
      </c>
      <c r="J237" s="32"/>
    </row>
    <row r="238" spans="1:10" ht="14.25" customHeight="1" outlineLevel="5">
      <c r="A238" s="4" t="s">
        <v>289</v>
      </c>
      <c r="B238" s="3" t="s">
        <v>47</v>
      </c>
      <c r="C238" s="3" t="s">
        <v>203</v>
      </c>
      <c r="D238" s="3" t="s">
        <v>290</v>
      </c>
      <c r="E238" s="3" t="s">
        <v>9</v>
      </c>
      <c r="F238" s="3" t="s">
        <v>9</v>
      </c>
      <c r="G238" s="10">
        <f>G239</f>
        <v>797445</v>
      </c>
      <c r="H238" s="31">
        <f>H239</f>
        <v>0</v>
      </c>
      <c r="I238" s="30">
        <f t="shared" si="7"/>
        <v>0</v>
      </c>
      <c r="J238" s="32"/>
    </row>
    <row r="239" spans="1:10" ht="17.25" customHeight="1" outlineLevel="5">
      <c r="A239" s="4" t="s">
        <v>212</v>
      </c>
      <c r="B239" s="3" t="s">
        <v>47</v>
      </c>
      <c r="C239" s="3" t="s">
        <v>203</v>
      </c>
      <c r="D239" s="3" t="s">
        <v>290</v>
      </c>
      <c r="E239" s="3" t="s">
        <v>213</v>
      </c>
      <c r="F239" s="3" t="s">
        <v>9</v>
      </c>
      <c r="G239" s="10">
        <f>G240</f>
        <v>797445</v>
      </c>
      <c r="H239" s="31">
        <f>H240</f>
        <v>0</v>
      </c>
      <c r="I239" s="30">
        <f t="shared" si="7"/>
        <v>0</v>
      </c>
      <c r="J239" s="32"/>
    </row>
    <row r="240" spans="1:10" ht="15.75" customHeight="1" outlineLevel="5">
      <c r="A240" s="4" t="s">
        <v>208</v>
      </c>
      <c r="B240" s="3" t="s">
        <v>47</v>
      </c>
      <c r="C240" s="3" t="s">
        <v>203</v>
      </c>
      <c r="D240" s="3" t="s">
        <v>290</v>
      </c>
      <c r="E240" s="3" t="s">
        <v>213</v>
      </c>
      <c r="F240" s="3" t="s">
        <v>209</v>
      </c>
      <c r="G240" s="10">
        <v>797445</v>
      </c>
      <c r="H240" s="7">
        <v>0</v>
      </c>
      <c r="I240" s="30">
        <f t="shared" si="7"/>
        <v>0</v>
      </c>
      <c r="J240" s="32"/>
    </row>
    <row r="241" spans="1:10" outlineLevel="2">
      <c r="A241" s="4" t="s">
        <v>214</v>
      </c>
      <c r="B241" s="3" t="s">
        <v>47</v>
      </c>
      <c r="C241" s="3" t="s">
        <v>215</v>
      </c>
      <c r="D241" s="3" t="s">
        <v>8</v>
      </c>
      <c r="E241" s="3" t="s">
        <v>9</v>
      </c>
      <c r="F241" s="3" t="s">
        <v>9</v>
      </c>
      <c r="G241" s="10">
        <f>G242+G245+G248</f>
        <v>4788550</v>
      </c>
      <c r="H241" s="7">
        <f>H242+H245+H248</f>
        <v>3708396.4400000004</v>
      </c>
      <c r="I241" s="30">
        <f t="shared" si="7"/>
        <v>77.442992972820591</v>
      </c>
      <c r="J241" s="32"/>
    </row>
    <row r="242" spans="1:10" ht="27" customHeight="1" outlineLevel="3">
      <c r="A242" s="4" t="s">
        <v>216</v>
      </c>
      <c r="B242" s="3" t="s">
        <v>47</v>
      </c>
      <c r="C242" s="3" t="s">
        <v>215</v>
      </c>
      <c r="D242" s="3" t="s">
        <v>217</v>
      </c>
      <c r="E242" s="3" t="s">
        <v>9</v>
      </c>
      <c r="F242" s="3" t="s">
        <v>9</v>
      </c>
      <c r="G242" s="10">
        <f>G243</f>
        <v>130400</v>
      </c>
      <c r="H242" s="7">
        <f>H243</f>
        <v>115741.62</v>
      </c>
      <c r="I242" s="30">
        <f t="shared" si="7"/>
        <v>88.758911042944774</v>
      </c>
      <c r="J242" s="32"/>
    </row>
    <row r="243" spans="1:10" ht="25.5" outlineLevel="4">
      <c r="A243" s="4" t="s">
        <v>198</v>
      </c>
      <c r="B243" s="3" t="s">
        <v>47</v>
      </c>
      <c r="C243" s="3" t="s">
        <v>215</v>
      </c>
      <c r="D243" s="3" t="s">
        <v>217</v>
      </c>
      <c r="E243" s="3" t="s">
        <v>199</v>
      </c>
      <c r="F243" s="3" t="s">
        <v>9</v>
      </c>
      <c r="G243" s="10">
        <f>G244</f>
        <v>130400</v>
      </c>
      <c r="H243" s="7">
        <f>H244</f>
        <v>115741.62</v>
      </c>
      <c r="I243" s="30">
        <f t="shared" si="7"/>
        <v>88.758911042944774</v>
      </c>
      <c r="J243" s="32"/>
    </row>
    <row r="244" spans="1:10" ht="13.5" customHeight="1" outlineLevel="5">
      <c r="A244" s="4" t="s">
        <v>208</v>
      </c>
      <c r="B244" s="3" t="s">
        <v>47</v>
      </c>
      <c r="C244" s="3" t="s">
        <v>215</v>
      </c>
      <c r="D244" s="3" t="s">
        <v>217</v>
      </c>
      <c r="E244" s="3" t="s">
        <v>199</v>
      </c>
      <c r="F244" s="3" t="s">
        <v>209</v>
      </c>
      <c r="G244" s="10">
        <v>130400</v>
      </c>
      <c r="H244" s="7">
        <v>115741.62</v>
      </c>
      <c r="I244" s="30">
        <f t="shared" si="7"/>
        <v>88.758911042944774</v>
      </c>
      <c r="J244" s="32"/>
    </row>
    <row r="245" spans="1:10" ht="51" customHeight="1" outlineLevel="3">
      <c r="A245" s="4" t="s">
        <v>218</v>
      </c>
      <c r="B245" s="3" t="s">
        <v>47</v>
      </c>
      <c r="C245" s="3" t="s">
        <v>215</v>
      </c>
      <c r="D245" s="3" t="s">
        <v>219</v>
      </c>
      <c r="E245" s="3" t="s">
        <v>9</v>
      </c>
      <c r="F245" s="3" t="s">
        <v>9</v>
      </c>
      <c r="G245" s="10">
        <f>G246</f>
        <v>886050</v>
      </c>
      <c r="H245" s="7">
        <f>H246</f>
        <v>880000</v>
      </c>
      <c r="I245" s="30">
        <f t="shared" si="7"/>
        <v>99.317194289261323</v>
      </c>
      <c r="J245" s="32"/>
    </row>
    <row r="246" spans="1:10" ht="15" customHeight="1" outlineLevel="4">
      <c r="A246" s="4" t="s">
        <v>206</v>
      </c>
      <c r="B246" s="3" t="s">
        <v>47</v>
      </c>
      <c r="C246" s="3" t="s">
        <v>215</v>
      </c>
      <c r="D246" s="3" t="s">
        <v>219</v>
      </c>
      <c r="E246" s="3" t="s">
        <v>207</v>
      </c>
      <c r="F246" s="3" t="s">
        <v>9</v>
      </c>
      <c r="G246" s="10">
        <f>G247</f>
        <v>886050</v>
      </c>
      <c r="H246" s="7">
        <f>H247</f>
        <v>880000</v>
      </c>
      <c r="I246" s="30">
        <f t="shared" si="7"/>
        <v>99.317194289261323</v>
      </c>
      <c r="J246" s="32"/>
    </row>
    <row r="247" spans="1:10" ht="15" customHeight="1" outlineLevel="5">
      <c r="A247" s="4" t="s">
        <v>44</v>
      </c>
      <c r="B247" s="3" t="s">
        <v>47</v>
      </c>
      <c r="C247" s="3" t="s">
        <v>215</v>
      </c>
      <c r="D247" s="3" t="s">
        <v>219</v>
      </c>
      <c r="E247" s="3" t="s">
        <v>207</v>
      </c>
      <c r="F247" s="3" t="s">
        <v>45</v>
      </c>
      <c r="G247" s="10">
        <v>886050</v>
      </c>
      <c r="H247" s="7">
        <v>880000</v>
      </c>
      <c r="I247" s="30">
        <f t="shared" si="7"/>
        <v>99.317194289261323</v>
      </c>
      <c r="J247" s="32"/>
    </row>
    <row r="248" spans="1:10" ht="51.75" customHeight="1" outlineLevel="3">
      <c r="A248" s="4" t="s">
        <v>220</v>
      </c>
      <c r="B248" s="3" t="s">
        <v>47</v>
      </c>
      <c r="C248" s="3" t="s">
        <v>215</v>
      </c>
      <c r="D248" s="3" t="s">
        <v>221</v>
      </c>
      <c r="E248" s="3" t="s">
        <v>9</v>
      </c>
      <c r="F248" s="3" t="s">
        <v>9</v>
      </c>
      <c r="G248" s="10">
        <f>G249+G251</f>
        <v>3772100</v>
      </c>
      <c r="H248" s="7">
        <f>H249+H251</f>
        <v>2712654.8200000003</v>
      </c>
      <c r="I248" s="30">
        <f t="shared" si="7"/>
        <v>71.913650751570742</v>
      </c>
      <c r="J248" s="32"/>
    </row>
    <row r="249" spans="1:10" ht="25.5" outlineLevel="4">
      <c r="A249" s="4" t="s">
        <v>22</v>
      </c>
      <c r="B249" s="3" t="s">
        <v>47</v>
      </c>
      <c r="C249" s="3" t="s">
        <v>215</v>
      </c>
      <c r="D249" s="3" t="s">
        <v>221</v>
      </c>
      <c r="E249" s="3" t="s">
        <v>23</v>
      </c>
      <c r="F249" s="3" t="s">
        <v>9</v>
      </c>
      <c r="G249" s="10">
        <f>G250</f>
        <v>600000</v>
      </c>
      <c r="H249" s="7">
        <f>H250</f>
        <v>409856.72</v>
      </c>
      <c r="I249" s="30">
        <f t="shared" si="7"/>
        <v>68.309453333333323</v>
      </c>
      <c r="J249" s="32"/>
    </row>
    <row r="250" spans="1:10" outlineLevel="5">
      <c r="A250" s="4" t="s">
        <v>26</v>
      </c>
      <c r="B250" s="3" t="s">
        <v>47</v>
      </c>
      <c r="C250" s="3" t="s">
        <v>215</v>
      </c>
      <c r="D250" s="3" t="s">
        <v>221</v>
      </c>
      <c r="E250" s="3" t="s">
        <v>23</v>
      </c>
      <c r="F250" s="3" t="s">
        <v>27</v>
      </c>
      <c r="G250" s="10">
        <v>600000</v>
      </c>
      <c r="H250" s="7">
        <v>409856.72</v>
      </c>
      <c r="I250" s="30">
        <f t="shared" si="7"/>
        <v>68.309453333333323</v>
      </c>
      <c r="J250" s="32"/>
    </row>
    <row r="251" spans="1:10" ht="25.5" outlineLevel="4">
      <c r="A251" s="4" t="s">
        <v>198</v>
      </c>
      <c r="B251" s="3" t="s">
        <v>47</v>
      </c>
      <c r="C251" s="3" t="s">
        <v>215</v>
      </c>
      <c r="D251" s="3" t="s">
        <v>221</v>
      </c>
      <c r="E251" s="3" t="s">
        <v>199</v>
      </c>
      <c r="F251" s="3" t="s">
        <v>9</v>
      </c>
      <c r="G251" s="10">
        <f>G252</f>
        <v>3172100</v>
      </c>
      <c r="H251" s="7">
        <f>H252</f>
        <v>2302798.1</v>
      </c>
      <c r="I251" s="30">
        <f t="shared" si="7"/>
        <v>72.595381608398228</v>
      </c>
      <c r="J251" s="32"/>
    </row>
    <row r="252" spans="1:10" ht="12.75" customHeight="1" outlineLevel="5">
      <c r="A252" s="4" t="s">
        <v>208</v>
      </c>
      <c r="B252" s="3" t="s">
        <v>47</v>
      </c>
      <c r="C252" s="3" t="s">
        <v>215</v>
      </c>
      <c r="D252" s="3" t="s">
        <v>221</v>
      </c>
      <c r="E252" s="3" t="s">
        <v>199</v>
      </c>
      <c r="F252" s="3" t="s">
        <v>209</v>
      </c>
      <c r="G252" s="10">
        <v>3172100</v>
      </c>
      <c r="H252" s="7">
        <v>2302798.1</v>
      </c>
      <c r="I252" s="30">
        <f t="shared" si="7"/>
        <v>72.595381608398228</v>
      </c>
      <c r="J252" s="32"/>
    </row>
    <row r="253" spans="1:10" ht="12.75" customHeight="1" outlineLevel="2">
      <c r="A253" s="4" t="s">
        <v>222</v>
      </c>
      <c r="B253" s="3" t="s">
        <v>47</v>
      </c>
      <c r="C253" s="3" t="s">
        <v>223</v>
      </c>
      <c r="D253" s="3" t="s">
        <v>8</v>
      </c>
      <c r="E253" s="3" t="s">
        <v>9</v>
      </c>
      <c r="F253" s="3" t="s">
        <v>9</v>
      </c>
      <c r="G253" s="10">
        <f>G254+G263</f>
        <v>717500</v>
      </c>
      <c r="H253" s="7">
        <f>H254+H263</f>
        <v>553805.07999999996</v>
      </c>
      <c r="I253" s="30">
        <f t="shared" si="7"/>
        <v>77.185377003484319</v>
      </c>
      <c r="J253" s="32"/>
    </row>
    <row r="254" spans="1:10" ht="25.5" customHeight="1" outlineLevel="3">
      <c r="A254" s="4" t="s">
        <v>224</v>
      </c>
      <c r="B254" s="3" t="s">
        <v>47</v>
      </c>
      <c r="C254" s="3" t="s">
        <v>223</v>
      </c>
      <c r="D254" s="3" t="s">
        <v>225</v>
      </c>
      <c r="E254" s="3" t="s">
        <v>9</v>
      </c>
      <c r="F254" s="3" t="s">
        <v>9</v>
      </c>
      <c r="G254" s="10">
        <f>G255+G259</f>
        <v>287000</v>
      </c>
      <c r="H254" s="7">
        <f>H255+H259</f>
        <v>217307.72</v>
      </c>
      <c r="I254" s="30">
        <f t="shared" si="7"/>
        <v>75.716975609756105</v>
      </c>
      <c r="J254" s="32"/>
    </row>
    <row r="255" spans="1:10" ht="25.5" outlineLevel="4">
      <c r="A255" s="4" t="s">
        <v>16</v>
      </c>
      <c r="B255" s="3" t="s">
        <v>47</v>
      </c>
      <c r="C255" s="3" t="s">
        <v>223</v>
      </c>
      <c r="D255" s="3" t="s">
        <v>225</v>
      </c>
      <c r="E255" s="3" t="s">
        <v>17</v>
      </c>
      <c r="F255" s="3" t="s">
        <v>9</v>
      </c>
      <c r="G255" s="10">
        <f>G256+G257+G258</f>
        <v>253600</v>
      </c>
      <c r="H255" s="7">
        <f>H256+H257+H258</f>
        <v>199375.68</v>
      </c>
      <c r="I255" s="30">
        <f t="shared" si="7"/>
        <v>78.618170347003144</v>
      </c>
      <c r="J255" s="32"/>
    </row>
    <row r="256" spans="1:10" outlineLevel="5">
      <c r="A256" s="4" t="s">
        <v>18</v>
      </c>
      <c r="B256" s="3" t="s">
        <v>47</v>
      </c>
      <c r="C256" s="3" t="s">
        <v>223</v>
      </c>
      <c r="D256" s="3" t="s">
        <v>225</v>
      </c>
      <c r="E256" s="3" t="s">
        <v>17</v>
      </c>
      <c r="F256" s="3" t="s">
        <v>19</v>
      </c>
      <c r="G256" s="10">
        <v>189592</v>
      </c>
      <c r="H256" s="7">
        <v>142811.10999999999</v>
      </c>
      <c r="I256" s="30">
        <f t="shared" si="7"/>
        <v>75.325493691716943</v>
      </c>
      <c r="J256" s="32"/>
    </row>
    <row r="257" spans="1:10" outlineLevel="5">
      <c r="A257" s="4" t="s">
        <v>50</v>
      </c>
      <c r="B257" s="3" t="s">
        <v>47</v>
      </c>
      <c r="C257" s="3" t="s">
        <v>223</v>
      </c>
      <c r="D257" s="3" t="s">
        <v>225</v>
      </c>
      <c r="E257" s="3" t="s">
        <v>17</v>
      </c>
      <c r="F257" s="3" t="s">
        <v>51</v>
      </c>
      <c r="G257" s="10">
        <v>260</v>
      </c>
      <c r="H257" s="7">
        <v>50</v>
      </c>
      <c r="I257" s="30">
        <f t="shared" si="7"/>
        <v>19.230769230769234</v>
      </c>
      <c r="J257" s="32"/>
    </row>
    <row r="258" spans="1:10" outlineLevel="5">
      <c r="A258" s="4" t="s">
        <v>20</v>
      </c>
      <c r="B258" s="3" t="s">
        <v>47</v>
      </c>
      <c r="C258" s="3" t="s">
        <v>223</v>
      </c>
      <c r="D258" s="3" t="s">
        <v>225</v>
      </c>
      <c r="E258" s="3" t="s">
        <v>17</v>
      </c>
      <c r="F258" s="3" t="s">
        <v>21</v>
      </c>
      <c r="G258" s="10">
        <v>63748</v>
      </c>
      <c r="H258" s="7">
        <v>56514.57</v>
      </c>
      <c r="I258" s="30">
        <f t="shared" si="7"/>
        <v>88.653087155675465</v>
      </c>
      <c r="J258" s="32"/>
    </row>
    <row r="259" spans="1:10" ht="25.5" outlineLevel="4">
      <c r="A259" s="4" t="s">
        <v>22</v>
      </c>
      <c r="B259" s="3" t="s">
        <v>47</v>
      </c>
      <c r="C259" s="3" t="s">
        <v>223</v>
      </c>
      <c r="D259" s="3" t="s">
        <v>225</v>
      </c>
      <c r="E259" s="3" t="s">
        <v>23</v>
      </c>
      <c r="F259" s="3" t="s">
        <v>9</v>
      </c>
      <c r="G259" s="10">
        <f>G260+G261+G262</f>
        <v>33400</v>
      </c>
      <c r="H259" s="7">
        <f>H260+H261+H262</f>
        <v>17932.04</v>
      </c>
      <c r="I259" s="30">
        <f t="shared" si="7"/>
        <v>53.688742514970066</v>
      </c>
      <c r="J259" s="32"/>
    </row>
    <row r="260" spans="1:10" outlineLevel="5">
      <c r="A260" s="4" t="s">
        <v>24</v>
      </c>
      <c r="B260" s="3" t="s">
        <v>47</v>
      </c>
      <c r="C260" s="3" t="s">
        <v>223</v>
      </c>
      <c r="D260" s="3" t="s">
        <v>225</v>
      </c>
      <c r="E260" s="3" t="s">
        <v>23</v>
      </c>
      <c r="F260" s="3" t="s">
        <v>25</v>
      </c>
      <c r="G260" s="10">
        <v>20000</v>
      </c>
      <c r="H260" s="7">
        <v>17932.04</v>
      </c>
      <c r="I260" s="30">
        <f t="shared" si="7"/>
        <v>89.660200000000003</v>
      </c>
      <c r="J260" s="32"/>
    </row>
    <row r="261" spans="1:10" ht="13.5" customHeight="1" outlineLevel="5">
      <c r="A261" s="4" t="s">
        <v>44</v>
      </c>
      <c r="B261" s="3" t="s">
        <v>47</v>
      </c>
      <c r="C261" s="3" t="s">
        <v>223</v>
      </c>
      <c r="D261" s="3" t="s">
        <v>225</v>
      </c>
      <c r="E261" s="3" t="s">
        <v>23</v>
      </c>
      <c r="F261" s="3" t="s">
        <v>45</v>
      </c>
      <c r="G261" s="10">
        <v>6400</v>
      </c>
      <c r="H261" s="7">
        <v>0</v>
      </c>
      <c r="I261" s="30">
        <f t="shared" si="7"/>
        <v>0</v>
      </c>
      <c r="J261" s="32"/>
    </row>
    <row r="262" spans="1:10" ht="12.75" customHeight="1" outlineLevel="5">
      <c r="A262" s="4" t="s">
        <v>28</v>
      </c>
      <c r="B262" s="3" t="s">
        <v>47</v>
      </c>
      <c r="C262" s="3" t="s">
        <v>223</v>
      </c>
      <c r="D262" s="3" t="s">
        <v>225</v>
      </c>
      <c r="E262" s="3" t="s">
        <v>23</v>
      </c>
      <c r="F262" s="3" t="s">
        <v>29</v>
      </c>
      <c r="G262" s="10">
        <v>7000</v>
      </c>
      <c r="H262" s="7">
        <v>0</v>
      </c>
      <c r="I262" s="30">
        <f t="shared" si="7"/>
        <v>0</v>
      </c>
      <c r="J262" s="32"/>
    </row>
    <row r="263" spans="1:10" ht="25.5" outlineLevel="3">
      <c r="A263" s="4" t="s">
        <v>226</v>
      </c>
      <c r="B263" s="3" t="s">
        <v>47</v>
      </c>
      <c r="C263" s="3" t="s">
        <v>223</v>
      </c>
      <c r="D263" s="3" t="s">
        <v>227</v>
      </c>
      <c r="E263" s="3" t="s">
        <v>9</v>
      </c>
      <c r="F263" s="3" t="s">
        <v>9</v>
      </c>
      <c r="G263" s="10">
        <f>G264+G268</f>
        <v>430500</v>
      </c>
      <c r="H263" s="7">
        <f>H264+H268</f>
        <v>336497.36</v>
      </c>
      <c r="I263" s="30">
        <f t="shared" si="7"/>
        <v>78.164311265969801</v>
      </c>
      <c r="J263" s="32"/>
    </row>
    <row r="264" spans="1:10" ht="25.5" outlineLevel="4">
      <c r="A264" s="4" t="s">
        <v>16</v>
      </c>
      <c r="B264" s="3" t="s">
        <v>47</v>
      </c>
      <c r="C264" s="3" t="s">
        <v>223</v>
      </c>
      <c r="D264" s="3" t="s">
        <v>227</v>
      </c>
      <c r="E264" s="3" t="s">
        <v>17</v>
      </c>
      <c r="F264" s="3" t="s">
        <v>9</v>
      </c>
      <c r="G264" s="10">
        <f>G265+G266+G267</f>
        <v>400700</v>
      </c>
      <c r="H264" s="7">
        <f>H265+H266+H267</f>
        <v>314235.28999999998</v>
      </c>
      <c r="I264" s="30">
        <f t="shared" ref="I264:I327" si="10">H264/G264*100</f>
        <v>78.421584726728227</v>
      </c>
      <c r="J264" s="32"/>
    </row>
    <row r="265" spans="1:10" outlineLevel="5">
      <c r="A265" s="4" t="s">
        <v>18</v>
      </c>
      <c r="B265" s="3" t="s">
        <v>47</v>
      </c>
      <c r="C265" s="3" t="s">
        <v>223</v>
      </c>
      <c r="D265" s="3" t="s">
        <v>227</v>
      </c>
      <c r="E265" s="3" t="s">
        <v>17</v>
      </c>
      <c r="F265" s="3" t="s">
        <v>19</v>
      </c>
      <c r="G265" s="10">
        <v>296263</v>
      </c>
      <c r="H265" s="7">
        <v>233624.84</v>
      </c>
      <c r="I265" s="30">
        <f t="shared" si="10"/>
        <v>78.857245082916194</v>
      </c>
      <c r="J265" s="32"/>
    </row>
    <row r="266" spans="1:10" outlineLevel="5">
      <c r="A266" s="4" t="s">
        <v>50</v>
      </c>
      <c r="B266" s="3" t="s">
        <v>47</v>
      </c>
      <c r="C266" s="3" t="s">
        <v>223</v>
      </c>
      <c r="D266" s="3" t="s">
        <v>227</v>
      </c>
      <c r="E266" s="3" t="s">
        <v>17</v>
      </c>
      <c r="F266" s="3" t="s">
        <v>51</v>
      </c>
      <c r="G266" s="10">
        <v>1750</v>
      </c>
      <c r="H266" s="7">
        <v>1600</v>
      </c>
      <c r="I266" s="30">
        <f t="shared" si="10"/>
        <v>91.428571428571431</v>
      </c>
      <c r="J266" s="32"/>
    </row>
    <row r="267" spans="1:10" outlineLevel="5">
      <c r="A267" s="4" t="s">
        <v>20</v>
      </c>
      <c r="B267" s="3" t="s">
        <v>47</v>
      </c>
      <c r="C267" s="3" t="s">
        <v>223</v>
      </c>
      <c r="D267" s="3" t="s">
        <v>227</v>
      </c>
      <c r="E267" s="3" t="s">
        <v>17</v>
      </c>
      <c r="F267" s="3" t="s">
        <v>21</v>
      </c>
      <c r="G267" s="10">
        <v>102687</v>
      </c>
      <c r="H267" s="7">
        <v>79010.45</v>
      </c>
      <c r="I267" s="30">
        <f t="shared" si="10"/>
        <v>76.942991810063589</v>
      </c>
      <c r="J267" s="32"/>
    </row>
    <row r="268" spans="1:10" ht="25.5" outlineLevel="4">
      <c r="A268" s="4" t="s">
        <v>22</v>
      </c>
      <c r="B268" s="3" t="s">
        <v>47</v>
      </c>
      <c r="C268" s="3" t="s">
        <v>223</v>
      </c>
      <c r="D268" s="3" t="s">
        <v>227</v>
      </c>
      <c r="E268" s="3" t="s">
        <v>23</v>
      </c>
      <c r="F268" s="3" t="s">
        <v>9</v>
      </c>
      <c r="G268" s="10">
        <f>G269+G270+G271</f>
        <v>29800</v>
      </c>
      <c r="H268" s="7">
        <f>H269+H270+H271</f>
        <v>22262.07</v>
      </c>
      <c r="I268" s="30">
        <f t="shared" si="10"/>
        <v>74.704932885906032</v>
      </c>
      <c r="J268" s="32"/>
    </row>
    <row r="269" spans="1:10" outlineLevel="5">
      <c r="A269" s="4" t="s">
        <v>24</v>
      </c>
      <c r="B269" s="3" t="s">
        <v>47</v>
      </c>
      <c r="C269" s="3" t="s">
        <v>223</v>
      </c>
      <c r="D269" s="3" t="s">
        <v>227</v>
      </c>
      <c r="E269" s="3" t="s">
        <v>23</v>
      </c>
      <c r="F269" s="3" t="s">
        <v>25</v>
      </c>
      <c r="G269" s="10">
        <v>22745</v>
      </c>
      <c r="H269" s="7">
        <v>17872.07</v>
      </c>
      <c r="I269" s="30">
        <f t="shared" si="10"/>
        <v>78.575818861288198</v>
      </c>
      <c r="J269" s="32"/>
    </row>
    <row r="270" spans="1:10" ht="15" customHeight="1" outlineLevel="5">
      <c r="A270" s="4" t="s">
        <v>44</v>
      </c>
      <c r="B270" s="3" t="s">
        <v>47</v>
      </c>
      <c r="C270" s="3" t="s">
        <v>223</v>
      </c>
      <c r="D270" s="3" t="s">
        <v>227</v>
      </c>
      <c r="E270" s="3" t="s">
        <v>23</v>
      </c>
      <c r="F270" s="3" t="s">
        <v>45</v>
      </c>
      <c r="G270" s="10">
        <v>4390</v>
      </c>
      <c r="H270" s="7">
        <v>4390</v>
      </c>
      <c r="I270" s="30">
        <f t="shared" si="10"/>
        <v>100</v>
      </c>
      <c r="J270" s="32"/>
    </row>
    <row r="271" spans="1:10" ht="14.25" customHeight="1" outlineLevel="5">
      <c r="A271" s="4" t="s">
        <v>28</v>
      </c>
      <c r="B271" s="3" t="s">
        <v>47</v>
      </c>
      <c r="C271" s="3" t="s">
        <v>223</v>
      </c>
      <c r="D271" s="3" t="s">
        <v>227</v>
      </c>
      <c r="E271" s="3" t="s">
        <v>23</v>
      </c>
      <c r="F271" s="3" t="s">
        <v>29</v>
      </c>
      <c r="G271" s="10">
        <v>2665</v>
      </c>
      <c r="H271" s="7">
        <v>0</v>
      </c>
      <c r="I271" s="30">
        <f t="shared" si="10"/>
        <v>0</v>
      </c>
      <c r="J271" s="32"/>
    </row>
    <row r="272" spans="1:10" outlineLevel="1">
      <c r="A272" s="4" t="s">
        <v>228</v>
      </c>
      <c r="B272" s="3" t="s">
        <v>47</v>
      </c>
      <c r="C272" s="3" t="s">
        <v>229</v>
      </c>
      <c r="D272" s="3" t="s">
        <v>8</v>
      </c>
      <c r="E272" s="3" t="s">
        <v>9</v>
      </c>
      <c r="F272" s="3" t="s">
        <v>9</v>
      </c>
      <c r="G272" s="10">
        <f t="shared" ref="G272:H275" si="11">G273</f>
        <v>10200777</v>
      </c>
      <c r="H272" s="7">
        <f t="shared" si="11"/>
        <v>8000000</v>
      </c>
      <c r="I272" s="30">
        <f t="shared" si="10"/>
        <v>78.425398378966634</v>
      </c>
      <c r="J272" s="32"/>
    </row>
    <row r="273" spans="1:10" outlineLevel="2">
      <c r="A273" s="4" t="s">
        <v>230</v>
      </c>
      <c r="B273" s="3" t="s">
        <v>47</v>
      </c>
      <c r="C273" s="3" t="s">
        <v>231</v>
      </c>
      <c r="D273" s="3" t="s">
        <v>8</v>
      </c>
      <c r="E273" s="3" t="s">
        <v>9</v>
      </c>
      <c r="F273" s="3" t="s">
        <v>9</v>
      </c>
      <c r="G273" s="10">
        <f t="shared" si="11"/>
        <v>10200777</v>
      </c>
      <c r="H273" s="7">
        <f t="shared" si="11"/>
        <v>8000000</v>
      </c>
      <c r="I273" s="30">
        <f t="shared" si="10"/>
        <v>78.425398378966634</v>
      </c>
      <c r="J273" s="32"/>
    </row>
    <row r="274" spans="1:10" ht="14.25" customHeight="1" outlineLevel="3">
      <c r="A274" s="4" t="s">
        <v>158</v>
      </c>
      <c r="B274" s="3" t="s">
        <v>47</v>
      </c>
      <c r="C274" s="3" t="s">
        <v>231</v>
      </c>
      <c r="D274" s="3" t="s">
        <v>232</v>
      </c>
      <c r="E274" s="3" t="s">
        <v>9</v>
      </c>
      <c r="F274" s="3" t="s">
        <v>9</v>
      </c>
      <c r="G274" s="10">
        <f t="shared" si="11"/>
        <v>10200777</v>
      </c>
      <c r="H274" s="7">
        <f t="shared" si="11"/>
        <v>8000000</v>
      </c>
      <c r="I274" s="30">
        <f t="shared" si="10"/>
        <v>78.425398378966634</v>
      </c>
      <c r="J274" s="32"/>
    </row>
    <row r="275" spans="1:10" ht="51" customHeight="1" outlineLevel="4">
      <c r="A275" s="4" t="s">
        <v>189</v>
      </c>
      <c r="B275" s="3" t="s">
        <v>47</v>
      </c>
      <c r="C275" s="3" t="s">
        <v>231</v>
      </c>
      <c r="D275" s="3" t="s">
        <v>232</v>
      </c>
      <c r="E275" s="3" t="s">
        <v>190</v>
      </c>
      <c r="F275" s="3" t="s">
        <v>9</v>
      </c>
      <c r="G275" s="10">
        <f t="shared" si="11"/>
        <v>10200777</v>
      </c>
      <c r="H275" s="7">
        <f t="shared" si="11"/>
        <v>8000000</v>
      </c>
      <c r="I275" s="30">
        <f t="shared" si="10"/>
        <v>78.425398378966634</v>
      </c>
      <c r="J275" s="32"/>
    </row>
    <row r="276" spans="1:10" ht="25.5" customHeight="1" outlineLevel="5">
      <c r="A276" s="4" t="s">
        <v>98</v>
      </c>
      <c r="B276" s="3" t="s">
        <v>47</v>
      </c>
      <c r="C276" s="3" t="s">
        <v>231</v>
      </c>
      <c r="D276" s="3" t="s">
        <v>232</v>
      </c>
      <c r="E276" s="3" t="s">
        <v>190</v>
      </c>
      <c r="F276" s="3" t="s">
        <v>99</v>
      </c>
      <c r="G276" s="10">
        <v>10200777</v>
      </c>
      <c r="H276" s="7">
        <v>8000000</v>
      </c>
      <c r="I276" s="30">
        <f t="shared" si="10"/>
        <v>78.425398378966634</v>
      </c>
      <c r="J276" s="32"/>
    </row>
    <row r="277" spans="1:10" outlineLevel="1">
      <c r="A277" s="4" t="s">
        <v>233</v>
      </c>
      <c r="B277" s="3" t="s">
        <v>47</v>
      </c>
      <c r="C277" s="3" t="s">
        <v>234</v>
      </c>
      <c r="D277" s="3" t="s">
        <v>8</v>
      </c>
      <c r="E277" s="3" t="s">
        <v>9</v>
      </c>
      <c r="F277" s="3" t="s">
        <v>9</v>
      </c>
      <c r="G277" s="10">
        <f t="shared" ref="G277:H280" si="12">G278</f>
        <v>450000</v>
      </c>
      <c r="H277" s="7">
        <f t="shared" si="12"/>
        <v>384343</v>
      </c>
      <c r="I277" s="30">
        <f t="shared" si="10"/>
        <v>85.409555555555556</v>
      </c>
      <c r="J277" s="32"/>
    </row>
    <row r="278" spans="1:10" outlineLevel="2">
      <c r="A278" s="4" t="s">
        <v>235</v>
      </c>
      <c r="B278" s="3" t="s">
        <v>47</v>
      </c>
      <c r="C278" s="3" t="s">
        <v>236</v>
      </c>
      <c r="D278" s="3" t="s">
        <v>8</v>
      </c>
      <c r="E278" s="3" t="s">
        <v>9</v>
      </c>
      <c r="F278" s="3" t="s">
        <v>9</v>
      </c>
      <c r="G278" s="10">
        <f t="shared" si="12"/>
        <v>450000</v>
      </c>
      <c r="H278" s="7">
        <f t="shared" si="12"/>
        <v>384343</v>
      </c>
      <c r="I278" s="30">
        <f t="shared" si="10"/>
        <v>85.409555555555556</v>
      </c>
      <c r="J278" s="32"/>
    </row>
    <row r="279" spans="1:10" ht="13.5" customHeight="1" outlineLevel="3">
      <c r="A279" s="4" t="s">
        <v>158</v>
      </c>
      <c r="B279" s="3" t="s">
        <v>47</v>
      </c>
      <c r="C279" s="3" t="s">
        <v>236</v>
      </c>
      <c r="D279" s="3" t="s">
        <v>237</v>
      </c>
      <c r="E279" s="3" t="s">
        <v>9</v>
      </c>
      <c r="F279" s="3" t="s">
        <v>9</v>
      </c>
      <c r="G279" s="10">
        <f t="shared" si="12"/>
        <v>450000</v>
      </c>
      <c r="H279" s="7">
        <f t="shared" si="12"/>
        <v>384343</v>
      </c>
      <c r="I279" s="30">
        <f t="shared" si="10"/>
        <v>85.409555555555556</v>
      </c>
      <c r="J279" s="32"/>
    </row>
    <row r="280" spans="1:10" ht="51" customHeight="1" outlineLevel="4">
      <c r="A280" s="4" t="s">
        <v>160</v>
      </c>
      <c r="B280" s="3" t="s">
        <v>47</v>
      </c>
      <c r="C280" s="3" t="s">
        <v>236</v>
      </c>
      <c r="D280" s="3" t="s">
        <v>237</v>
      </c>
      <c r="E280" s="3" t="s">
        <v>161</v>
      </c>
      <c r="F280" s="3" t="s">
        <v>9</v>
      </c>
      <c r="G280" s="10">
        <f t="shared" si="12"/>
        <v>450000</v>
      </c>
      <c r="H280" s="7">
        <f t="shared" si="12"/>
        <v>384343</v>
      </c>
      <c r="I280" s="30">
        <f t="shared" si="10"/>
        <v>85.409555555555556</v>
      </c>
      <c r="J280" s="32"/>
    </row>
    <row r="281" spans="1:10" ht="26.25" customHeight="1" outlineLevel="5">
      <c r="A281" s="4" t="s">
        <v>98</v>
      </c>
      <c r="B281" s="3" t="s">
        <v>47</v>
      </c>
      <c r="C281" s="3" t="s">
        <v>236</v>
      </c>
      <c r="D281" s="3" t="s">
        <v>237</v>
      </c>
      <c r="E281" s="3" t="s">
        <v>161</v>
      </c>
      <c r="F281" s="3" t="s">
        <v>99</v>
      </c>
      <c r="G281" s="10">
        <v>450000</v>
      </c>
      <c r="H281" s="7">
        <v>384343</v>
      </c>
      <c r="I281" s="30">
        <f t="shared" si="10"/>
        <v>85.409555555555556</v>
      </c>
      <c r="J281" s="32"/>
    </row>
    <row r="282" spans="1:10" ht="13.5" customHeight="1">
      <c r="A282" s="4" t="s">
        <v>238</v>
      </c>
      <c r="B282" s="3" t="s">
        <v>239</v>
      </c>
      <c r="C282" s="3" t="s">
        <v>7</v>
      </c>
      <c r="D282" s="3" t="s">
        <v>8</v>
      </c>
      <c r="E282" s="3" t="s">
        <v>9</v>
      </c>
      <c r="F282" s="3" t="s">
        <v>9</v>
      </c>
      <c r="G282" s="10">
        <f>G283+G307</f>
        <v>6964355</v>
      </c>
      <c r="H282" s="7">
        <f>H283+H307</f>
        <v>5714321.9199999999</v>
      </c>
      <c r="I282" s="30">
        <f t="shared" si="10"/>
        <v>82.050985626091716</v>
      </c>
      <c r="J282" s="32"/>
    </row>
    <row r="283" spans="1:10" outlineLevel="1">
      <c r="A283" s="4" t="s">
        <v>10</v>
      </c>
      <c r="B283" s="3" t="s">
        <v>239</v>
      </c>
      <c r="C283" s="3" t="s">
        <v>11</v>
      </c>
      <c r="D283" s="3" t="s">
        <v>8</v>
      </c>
      <c r="E283" s="3" t="s">
        <v>9</v>
      </c>
      <c r="F283" s="3" t="s">
        <v>9</v>
      </c>
      <c r="G283" s="10">
        <f>G284+G300</f>
        <v>3639355</v>
      </c>
      <c r="H283" s="7">
        <f>H284+H300</f>
        <v>3010099.7500000005</v>
      </c>
      <c r="I283" s="30">
        <f t="shared" si="10"/>
        <v>82.709704054702016</v>
      </c>
      <c r="J283" s="32"/>
    </row>
    <row r="284" spans="1:10" ht="39.75" customHeight="1" outlineLevel="2">
      <c r="A284" s="4" t="s">
        <v>240</v>
      </c>
      <c r="B284" s="3" t="s">
        <v>239</v>
      </c>
      <c r="C284" s="3" t="s">
        <v>241</v>
      </c>
      <c r="D284" s="3" t="s">
        <v>8</v>
      </c>
      <c r="E284" s="3" t="s">
        <v>9</v>
      </c>
      <c r="F284" s="3" t="s">
        <v>9</v>
      </c>
      <c r="G284" s="10">
        <f>G285</f>
        <v>3394355</v>
      </c>
      <c r="H284" s="7">
        <f>H285</f>
        <v>2856002.0300000003</v>
      </c>
      <c r="I284" s="30">
        <f t="shared" si="10"/>
        <v>84.13975644857419</v>
      </c>
      <c r="J284" s="32"/>
    </row>
    <row r="285" spans="1:10" outlineLevel="3">
      <c r="A285" s="4" t="s">
        <v>14</v>
      </c>
      <c r="B285" s="3" t="s">
        <v>239</v>
      </c>
      <c r="C285" s="3" t="s">
        <v>241</v>
      </c>
      <c r="D285" s="3" t="s">
        <v>15</v>
      </c>
      <c r="E285" s="3" t="s">
        <v>9</v>
      </c>
      <c r="F285" s="3" t="s">
        <v>9</v>
      </c>
      <c r="G285" s="10">
        <f>G286+G290+G296+G298</f>
        <v>3394355</v>
      </c>
      <c r="H285" s="7">
        <f>H286+H290+H296+H298</f>
        <v>2856002.0300000003</v>
      </c>
      <c r="I285" s="30">
        <f t="shared" si="10"/>
        <v>84.13975644857419</v>
      </c>
      <c r="J285" s="32"/>
    </row>
    <row r="286" spans="1:10" ht="25.5" outlineLevel="4">
      <c r="A286" s="4" t="s">
        <v>16</v>
      </c>
      <c r="B286" s="3" t="s">
        <v>239</v>
      </c>
      <c r="C286" s="3" t="s">
        <v>241</v>
      </c>
      <c r="D286" s="3" t="s">
        <v>15</v>
      </c>
      <c r="E286" s="3" t="s">
        <v>17</v>
      </c>
      <c r="F286" s="3" t="s">
        <v>9</v>
      </c>
      <c r="G286" s="10">
        <f>G287+G288+G289</f>
        <v>3240355</v>
      </c>
      <c r="H286" s="7">
        <f>H287+H288+H289</f>
        <v>2817534.1900000004</v>
      </c>
      <c r="I286" s="30">
        <f t="shared" si="10"/>
        <v>86.951404707200311</v>
      </c>
      <c r="J286" s="32"/>
    </row>
    <row r="287" spans="1:10" outlineLevel="5">
      <c r="A287" s="4" t="s">
        <v>18</v>
      </c>
      <c r="B287" s="3" t="s">
        <v>239</v>
      </c>
      <c r="C287" s="3" t="s">
        <v>241</v>
      </c>
      <c r="D287" s="3" t="s">
        <v>15</v>
      </c>
      <c r="E287" s="3" t="s">
        <v>17</v>
      </c>
      <c r="F287" s="3" t="s">
        <v>19</v>
      </c>
      <c r="G287" s="10">
        <v>2556355</v>
      </c>
      <c r="H287" s="7">
        <v>2173844.7200000002</v>
      </c>
      <c r="I287" s="30">
        <f t="shared" si="10"/>
        <v>85.036887286781379</v>
      </c>
      <c r="J287" s="32"/>
    </row>
    <row r="288" spans="1:10" outlineLevel="5">
      <c r="A288" s="4" t="s">
        <v>50</v>
      </c>
      <c r="B288" s="3" t="s">
        <v>239</v>
      </c>
      <c r="C288" s="3" t="s">
        <v>241</v>
      </c>
      <c r="D288" s="3" t="s">
        <v>15</v>
      </c>
      <c r="E288" s="3" t="s">
        <v>17</v>
      </c>
      <c r="F288" s="3" t="s">
        <v>51</v>
      </c>
      <c r="G288" s="10">
        <v>500</v>
      </c>
      <c r="H288" s="7">
        <v>500</v>
      </c>
      <c r="I288" s="30">
        <f t="shared" si="10"/>
        <v>100</v>
      </c>
      <c r="J288" s="32"/>
    </row>
    <row r="289" spans="1:10" outlineLevel="5">
      <c r="A289" s="4" t="s">
        <v>20</v>
      </c>
      <c r="B289" s="3" t="s">
        <v>239</v>
      </c>
      <c r="C289" s="3" t="s">
        <v>241</v>
      </c>
      <c r="D289" s="3" t="s">
        <v>15</v>
      </c>
      <c r="E289" s="3" t="s">
        <v>17</v>
      </c>
      <c r="F289" s="3" t="s">
        <v>21</v>
      </c>
      <c r="G289" s="10">
        <v>683500</v>
      </c>
      <c r="H289" s="7">
        <v>643189.47</v>
      </c>
      <c r="I289" s="30">
        <f t="shared" si="10"/>
        <v>94.102336503291866</v>
      </c>
      <c r="J289" s="32"/>
    </row>
    <row r="290" spans="1:10" ht="25.5" outlineLevel="4">
      <c r="A290" s="4" t="s">
        <v>22</v>
      </c>
      <c r="B290" s="3" t="s">
        <v>239</v>
      </c>
      <c r="C290" s="3" t="s">
        <v>241</v>
      </c>
      <c r="D290" s="3" t="s">
        <v>15</v>
      </c>
      <c r="E290" s="3" t="s">
        <v>23</v>
      </c>
      <c r="F290" s="3" t="s">
        <v>9</v>
      </c>
      <c r="G290" s="10">
        <f>G291+G292+G293+G294+G295</f>
        <v>139894</v>
      </c>
      <c r="H290" s="7">
        <f>H291+H292+H293+H294+H295</f>
        <v>24362.54</v>
      </c>
      <c r="I290" s="30">
        <f t="shared" si="10"/>
        <v>17.414999928517307</v>
      </c>
      <c r="J290" s="32"/>
    </row>
    <row r="291" spans="1:10" ht="14.25" customHeight="1" outlineLevel="5">
      <c r="A291" s="4" t="s">
        <v>42</v>
      </c>
      <c r="B291" s="3" t="s">
        <v>239</v>
      </c>
      <c r="C291" s="3" t="s">
        <v>241</v>
      </c>
      <c r="D291" s="3" t="s">
        <v>15</v>
      </c>
      <c r="E291" s="3" t="s">
        <v>23</v>
      </c>
      <c r="F291" s="3" t="s">
        <v>43</v>
      </c>
      <c r="G291" s="10">
        <v>5000</v>
      </c>
      <c r="H291" s="7">
        <v>731.64</v>
      </c>
      <c r="I291" s="30">
        <f t="shared" si="10"/>
        <v>14.632799999999998</v>
      </c>
      <c r="J291" s="32"/>
    </row>
    <row r="292" spans="1:10" outlineLevel="5">
      <c r="A292" s="4" t="s">
        <v>26</v>
      </c>
      <c r="B292" s="3" t="s">
        <v>239</v>
      </c>
      <c r="C292" s="3" t="s">
        <v>241</v>
      </c>
      <c r="D292" s="3" t="s">
        <v>15</v>
      </c>
      <c r="E292" s="3" t="s">
        <v>23</v>
      </c>
      <c r="F292" s="3" t="s">
        <v>27</v>
      </c>
      <c r="G292" s="10">
        <v>84546</v>
      </c>
      <c r="H292" s="7">
        <v>2900</v>
      </c>
      <c r="I292" s="30">
        <f t="shared" si="10"/>
        <v>3.4300853972985124</v>
      </c>
      <c r="J292" s="32"/>
    </row>
    <row r="293" spans="1:10" outlineLevel="5">
      <c r="A293" s="4" t="s">
        <v>32</v>
      </c>
      <c r="B293" s="3" t="s">
        <v>239</v>
      </c>
      <c r="C293" s="3" t="s">
        <v>241</v>
      </c>
      <c r="D293" s="3" t="s">
        <v>15</v>
      </c>
      <c r="E293" s="3" t="s">
        <v>23</v>
      </c>
      <c r="F293" s="3" t="s">
        <v>33</v>
      </c>
      <c r="G293" s="10">
        <v>2500</v>
      </c>
      <c r="H293" s="7">
        <v>0</v>
      </c>
      <c r="I293" s="30">
        <f t="shared" si="10"/>
        <v>0</v>
      </c>
      <c r="J293" s="32"/>
    </row>
    <row r="294" spans="1:10" ht="13.5" customHeight="1" outlineLevel="5">
      <c r="A294" s="4" t="s">
        <v>44</v>
      </c>
      <c r="B294" s="3" t="s">
        <v>239</v>
      </c>
      <c r="C294" s="3" t="s">
        <v>241</v>
      </c>
      <c r="D294" s="3" t="s">
        <v>15</v>
      </c>
      <c r="E294" s="3" t="s">
        <v>23</v>
      </c>
      <c r="F294" s="3" t="s">
        <v>45</v>
      </c>
      <c r="G294" s="10">
        <v>5546</v>
      </c>
      <c r="H294" s="7">
        <v>5546</v>
      </c>
      <c r="I294" s="30">
        <f t="shared" si="10"/>
        <v>100</v>
      </c>
      <c r="J294" s="32"/>
    </row>
    <row r="295" spans="1:10" ht="13.5" customHeight="1" outlineLevel="5">
      <c r="A295" s="4" t="s">
        <v>28</v>
      </c>
      <c r="B295" s="3" t="s">
        <v>239</v>
      </c>
      <c r="C295" s="3" t="s">
        <v>241</v>
      </c>
      <c r="D295" s="3" t="s">
        <v>15</v>
      </c>
      <c r="E295" s="3" t="s">
        <v>23</v>
      </c>
      <c r="F295" s="3" t="s">
        <v>29</v>
      </c>
      <c r="G295" s="10">
        <v>42302</v>
      </c>
      <c r="H295" s="7">
        <v>15184.9</v>
      </c>
      <c r="I295" s="30">
        <f t="shared" si="10"/>
        <v>35.896411517185953</v>
      </c>
      <c r="J295" s="32"/>
    </row>
    <row r="296" spans="1:10" ht="25.5" outlineLevel="4">
      <c r="A296" s="4" t="s">
        <v>30</v>
      </c>
      <c r="B296" s="3" t="s">
        <v>239</v>
      </c>
      <c r="C296" s="3" t="s">
        <v>241</v>
      </c>
      <c r="D296" s="3" t="s">
        <v>15</v>
      </c>
      <c r="E296" s="3" t="s">
        <v>31</v>
      </c>
      <c r="F296" s="3" t="s">
        <v>9</v>
      </c>
      <c r="G296" s="10">
        <f>G297</f>
        <v>11124</v>
      </c>
      <c r="H296" s="7">
        <f>H297</f>
        <v>11123.8</v>
      </c>
      <c r="I296" s="30">
        <f t="shared" si="10"/>
        <v>99.998202085580729</v>
      </c>
      <c r="J296" s="32"/>
    </row>
    <row r="297" spans="1:10" outlineLevel="5">
      <c r="A297" s="4" t="s">
        <v>32</v>
      </c>
      <c r="B297" s="3" t="s">
        <v>239</v>
      </c>
      <c r="C297" s="3" t="s">
        <v>241</v>
      </c>
      <c r="D297" s="3" t="s">
        <v>15</v>
      </c>
      <c r="E297" s="3" t="s">
        <v>31</v>
      </c>
      <c r="F297" s="3" t="s">
        <v>33</v>
      </c>
      <c r="G297" s="10">
        <v>11124</v>
      </c>
      <c r="H297" s="7">
        <v>11123.8</v>
      </c>
      <c r="I297" s="30">
        <f t="shared" si="10"/>
        <v>99.998202085580729</v>
      </c>
      <c r="J297" s="32"/>
    </row>
    <row r="298" spans="1:10" ht="13.5" customHeight="1" outlineLevel="4">
      <c r="A298" s="4" t="s">
        <v>34</v>
      </c>
      <c r="B298" s="3" t="s">
        <v>239</v>
      </c>
      <c r="C298" s="3" t="s">
        <v>241</v>
      </c>
      <c r="D298" s="3" t="s">
        <v>15</v>
      </c>
      <c r="E298" s="3" t="s">
        <v>35</v>
      </c>
      <c r="F298" s="3" t="s">
        <v>9</v>
      </c>
      <c r="G298" s="10">
        <f>G299</f>
        <v>2982</v>
      </c>
      <c r="H298" s="7">
        <f>H299</f>
        <v>2981.5</v>
      </c>
      <c r="I298" s="30">
        <f t="shared" si="10"/>
        <v>99.983232729711602</v>
      </c>
      <c r="J298" s="32"/>
    </row>
    <row r="299" spans="1:10" outlineLevel="5">
      <c r="A299" s="4" t="s">
        <v>32</v>
      </c>
      <c r="B299" s="3" t="s">
        <v>239</v>
      </c>
      <c r="C299" s="3" t="s">
        <v>241</v>
      </c>
      <c r="D299" s="3" t="s">
        <v>15</v>
      </c>
      <c r="E299" s="3" t="s">
        <v>35</v>
      </c>
      <c r="F299" s="3" t="s">
        <v>33</v>
      </c>
      <c r="G299" s="10">
        <v>2982</v>
      </c>
      <c r="H299" s="7">
        <v>2981.5</v>
      </c>
      <c r="I299" s="30">
        <f t="shared" si="10"/>
        <v>99.983232729711602</v>
      </c>
      <c r="J299" s="32"/>
    </row>
    <row r="300" spans="1:10" outlineLevel="2">
      <c r="A300" s="4" t="s">
        <v>38</v>
      </c>
      <c r="B300" s="3" t="s">
        <v>239</v>
      </c>
      <c r="C300" s="3" t="s">
        <v>39</v>
      </c>
      <c r="D300" s="3" t="s">
        <v>8</v>
      </c>
      <c r="E300" s="3" t="s">
        <v>9</v>
      </c>
      <c r="F300" s="3" t="s">
        <v>9</v>
      </c>
      <c r="G300" s="10">
        <f>G301</f>
        <v>245000</v>
      </c>
      <c r="H300" s="7">
        <f>H301</f>
        <v>154097.72</v>
      </c>
      <c r="I300" s="30">
        <f t="shared" si="10"/>
        <v>62.897028571428571</v>
      </c>
      <c r="J300" s="32"/>
    </row>
    <row r="301" spans="1:10" ht="25.5" outlineLevel="3">
      <c r="A301" s="4" t="s">
        <v>40</v>
      </c>
      <c r="B301" s="3" t="s">
        <v>239</v>
      </c>
      <c r="C301" s="3" t="s">
        <v>39</v>
      </c>
      <c r="D301" s="3" t="s">
        <v>41</v>
      </c>
      <c r="E301" s="3" t="s">
        <v>9</v>
      </c>
      <c r="F301" s="3" t="s">
        <v>9</v>
      </c>
      <c r="G301" s="10">
        <f>G302</f>
        <v>245000</v>
      </c>
      <c r="H301" s="7">
        <f>H302</f>
        <v>154097.72</v>
      </c>
      <c r="I301" s="30">
        <f t="shared" si="10"/>
        <v>62.897028571428571</v>
      </c>
      <c r="J301" s="32"/>
    </row>
    <row r="302" spans="1:10" ht="25.5" outlineLevel="4">
      <c r="A302" s="4" t="s">
        <v>22</v>
      </c>
      <c r="B302" s="3" t="s">
        <v>239</v>
      </c>
      <c r="C302" s="3" t="s">
        <v>39</v>
      </c>
      <c r="D302" s="3" t="s">
        <v>41</v>
      </c>
      <c r="E302" s="3" t="s">
        <v>23</v>
      </c>
      <c r="F302" s="3" t="s">
        <v>9</v>
      </c>
      <c r="G302" s="10">
        <f>G303+G304+G305+G306</f>
        <v>245000</v>
      </c>
      <c r="H302" s="7">
        <f>H303+H304+H305+H306</f>
        <v>154097.72</v>
      </c>
      <c r="I302" s="30">
        <f t="shared" si="10"/>
        <v>62.897028571428571</v>
      </c>
      <c r="J302" s="32"/>
    </row>
    <row r="303" spans="1:10" ht="12.75" customHeight="1" outlineLevel="5">
      <c r="A303" s="4" t="s">
        <v>42</v>
      </c>
      <c r="B303" s="3" t="s">
        <v>239</v>
      </c>
      <c r="C303" s="3" t="s">
        <v>39</v>
      </c>
      <c r="D303" s="3" t="s">
        <v>41</v>
      </c>
      <c r="E303" s="3" t="s">
        <v>23</v>
      </c>
      <c r="F303" s="3" t="s">
        <v>43</v>
      </c>
      <c r="G303" s="10">
        <v>5000</v>
      </c>
      <c r="H303" s="7">
        <v>0</v>
      </c>
      <c r="I303" s="30">
        <f t="shared" si="10"/>
        <v>0</v>
      </c>
      <c r="J303" s="32"/>
    </row>
    <row r="304" spans="1:10" outlineLevel="5">
      <c r="A304" s="4" t="s">
        <v>26</v>
      </c>
      <c r="B304" s="3" t="s">
        <v>239</v>
      </c>
      <c r="C304" s="3" t="s">
        <v>39</v>
      </c>
      <c r="D304" s="3" t="s">
        <v>41</v>
      </c>
      <c r="E304" s="3" t="s">
        <v>23</v>
      </c>
      <c r="F304" s="3" t="s">
        <v>27</v>
      </c>
      <c r="G304" s="10">
        <v>225000</v>
      </c>
      <c r="H304" s="7">
        <v>140627.72</v>
      </c>
      <c r="I304" s="30">
        <f t="shared" si="10"/>
        <v>62.50120888888889</v>
      </c>
      <c r="J304" s="32"/>
    </row>
    <row r="305" spans="1:10" ht="15" customHeight="1" outlineLevel="5">
      <c r="A305" s="4" t="s">
        <v>44</v>
      </c>
      <c r="B305" s="3" t="s">
        <v>239</v>
      </c>
      <c r="C305" s="3" t="s">
        <v>39</v>
      </c>
      <c r="D305" s="3" t="s">
        <v>41</v>
      </c>
      <c r="E305" s="3" t="s">
        <v>23</v>
      </c>
      <c r="F305" s="3" t="s">
        <v>45</v>
      </c>
      <c r="G305" s="10">
        <v>10010</v>
      </c>
      <c r="H305" s="7">
        <v>10010</v>
      </c>
      <c r="I305" s="30">
        <f t="shared" si="10"/>
        <v>100</v>
      </c>
      <c r="J305" s="32"/>
    </row>
    <row r="306" spans="1:10" ht="15" customHeight="1" outlineLevel="5">
      <c r="A306" s="4" t="s">
        <v>28</v>
      </c>
      <c r="B306" s="3" t="s">
        <v>239</v>
      </c>
      <c r="C306" s="3" t="s">
        <v>39</v>
      </c>
      <c r="D306" s="3" t="s">
        <v>41</v>
      </c>
      <c r="E306" s="3" t="s">
        <v>23</v>
      </c>
      <c r="F306" s="3" t="s">
        <v>29</v>
      </c>
      <c r="G306" s="10">
        <v>4990</v>
      </c>
      <c r="H306" s="7">
        <v>3460</v>
      </c>
      <c r="I306" s="30">
        <f t="shared" si="10"/>
        <v>69.338677354709418</v>
      </c>
      <c r="J306" s="32"/>
    </row>
    <row r="307" spans="1:10" ht="25.5" outlineLevel="1">
      <c r="A307" s="4" t="s">
        <v>242</v>
      </c>
      <c r="B307" s="3" t="s">
        <v>239</v>
      </c>
      <c r="C307" s="3" t="s">
        <v>243</v>
      </c>
      <c r="D307" s="3" t="s">
        <v>8</v>
      </c>
      <c r="E307" s="3" t="s">
        <v>9</v>
      </c>
      <c r="F307" s="3" t="s">
        <v>9</v>
      </c>
      <c r="G307" s="10">
        <f t="shared" ref="G307:H310" si="13">G308</f>
        <v>3325000</v>
      </c>
      <c r="H307" s="7">
        <f t="shared" si="13"/>
        <v>2704222.17</v>
      </c>
      <c r="I307" s="30">
        <f t="shared" si="10"/>
        <v>81.329990075187965</v>
      </c>
      <c r="J307" s="32"/>
    </row>
    <row r="308" spans="1:10" ht="25.5" outlineLevel="2">
      <c r="A308" s="4" t="s">
        <v>244</v>
      </c>
      <c r="B308" s="3" t="s">
        <v>239</v>
      </c>
      <c r="C308" s="3" t="s">
        <v>245</v>
      </c>
      <c r="D308" s="3" t="s">
        <v>8</v>
      </c>
      <c r="E308" s="3" t="s">
        <v>9</v>
      </c>
      <c r="F308" s="3" t="s">
        <v>9</v>
      </c>
      <c r="G308" s="10">
        <f t="shared" si="13"/>
        <v>3325000</v>
      </c>
      <c r="H308" s="7">
        <f t="shared" si="13"/>
        <v>2704222.17</v>
      </c>
      <c r="I308" s="30">
        <f t="shared" si="10"/>
        <v>81.329990075187965</v>
      </c>
      <c r="J308" s="32"/>
    </row>
    <row r="309" spans="1:10" ht="14.25" customHeight="1" outlineLevel="3">
      <c r="A309" s="4" t="s">
        <v>246</v>
      </c>
      <c r="B309" s="3" t="s">
        <v>239</v>
      </c>
      <c r="C309" s="3" t="s">
        <v>245</v>
      </c>
      <c r="D309" s="3" t="s">
        <v>247</v>
      </c>
      <c r="E309" s="3" t="s">
        <v>9</v>
      </c>
      <c r="F309" s="3" t="s">
        <v>9</v>
      </c>
      <c r="G309" s="10">
        <f t="shared" si="13"/>
        <v>3325000</v>
      </c>
      <c r="H309" s="7">
        <f t="shared" si="13"/>
        <v>2704222.17</v>
      </c>
      <c r="I309" s="30">
        <f t="shared" si="10"/>
        <v>81.329990075187965</v>
      </c>
      <c r="J309" s="32"/>
    </row>
    <row r="310" spans="1:10" outlineLevel="4">
      <c r="A310" s="4" t="s">
        <v>248</v>
      </c>
      <c r="B310" s="3" t="s">
        <v>239</v>
      </c>
      <c r="C310" s="3" t="s">
        <v>245</v>
      </c>
      <c r="D310" s="3" t="s">
        <v>247</v>
      </c>
      <c r="E310" s="3" t="s">
        <v>249</v>
      </c>
      <c r="F310" s="3" t="s">
        <v>9</v>
      </c>
      <c r="G310" s="10">
        <f t="shared" si="13"/>
        <v>3325000</v>
      </c>
      <c r="H310" s="7">
        <f t="shared" si="13"/>
        <v>2704222.17</v>
      </c>
      <c r="I310" s="30">
        <f t="shared" si="10"/>
        <v>81.329990075187965</v>
      </c>
      <c r="J310" s="32"/>
    </row>
    <row r="311" spans="1:10" outlineLevel="5">
      <c r="A311" s="4" t="s">
        <v>250</v>
      </c>
      <c r="B311" s="3" t="s">
        <v>239</v>
      </c>
      <c r="C311" s="3" t="s">
        <v>245</v>
      </c>
      <c r="D311" s="3" t="s">
        <v>247</v>
      </c>
      <c r="E311" s="3" t="s">
        <v>249</v>
      </c>
      <c r="F311" s="3" t="s">
        <v>251</v>
      </c>
      <c r="G311" s="10">
        <v>3325000</v>
      </c>
      <c r="H311" s="7">
        <v>2704222.17</v>
      </c>
      <c r="I311" s="30">
        <f t="shared" si="10"/>
        <v>81.329990075187965</v>
      </c>
      <c r="J311" s="32"/>
    </row>
    <row r="312" spans="1:10" ht="25.5" customHeight="1">
      <c r="A312" s="4" t="s">
        <v>252</v>
      </c>
      <c r="B312" s="3" t="s">
        <v>253</v>
      </c>
      <c r="C312" s="3" t="s">
        <v>7</v>
      </c>
      <c r="D312" s="3" t="s">
        <v>8</v>
      </c>
      <c r="E312" s="3" t="s">
        <v>9</v>
      </c>
      <c r="F312" s="3" t="s">
        <v>9</v>
      </c>
      <c r="G312" s="10">
        <f>G313+G343+G356</f>
        <v>7999924</v>
      </c>
      <c r="H312" s="7">
        <f>H313+H343+H356</f>
        <v>6090331.0199999996</v>
      </c>
      <c r="I312" s="30">
        <f t="shared" si="10"/>
        <v>76.129860983679336</v>
      </c>
      <c r="J312" s="32"/>
    </row>
    <row r="313" spans="1:10" outlineLevel="1">
      <c r="A313" s="4" t="s">
        <v>154</v>
      </c>
      <c r="B313" s="3" t="s">
        <v>253</v>
      </c>
      <c r="C313" s="3" t="s">
        <v>155</v>
      </c>
      <c r="D313" s="3" t="s">
        <v>8</v>
      </c>
      <c r="E313" s="3" t="s">
        <v>9</v>
      </c>
      <c r="F313" s="3" t="s">
        <v>9</v>
      </c>
      <c r="G313" s="10">
        <f>G314+G318</f>
        <v>6693724</v>
      </c>
      <c r="H313" s="7">
        <f>H314+H318</f>
        <v>5431815.9199999999</v>
      </c>
      <c r="I313" s="30">
        <f t="shared" si="10"/>
        <v>81.147891965668137</v>
      </c>
      <c r="J313" s="32"/>
    </row>
    <row r="314" spans="1:10" outlineLevel="2">
      <c r="A314" s="4" t="s">
        <v>162</v>
      </c>
      <c r="B314" s="3" t="s">
        <v>253</v>
      </c>
      <c r="C314" s="3" t="s">
        <v>163</v>
      </c>
      <c r="D314" s="3" t="s">
        <v>8</v>
      </c>
      <c r="E314" s="3" t="s">
        <v>9</v>
      </c>
      <c r="F314" s="3" t="s">
        <v>9</v>
      </c>
      <c r="G314" s="10">
        <f t="shared" ref="G314:H316" si="14">G315</f>
        <v>14900</v>
      </c>
      <c r="H314" s="7">
        <f t="shared" si="14"/>
        <v>3637</v>
      </c>
      <c r="I314" s="30">
        <f t="shared" si="10"/>
        <v>24.409395973154364</v>
      </c>
      <c r="J314" s="32"/>
    </row>
    <row r="315" spans="1:10" ht="77.25" customHeight="1" outlineLevel="3">
      <c r="A315" s="4" t="s">
        <v>254</v>
      </c>
      <c r="B315" s="3" t="s">
        <v>253</v>
      </c>
      <c r="C315" s="3" t="s">
        <v>163</v>
      </c>
      <c r="D315" s="3" t="s">
        <v>255</v>
      </c>
      <c r="E315" s="3" t="s">
        <v>9</v>
      </c>
      <c r="F315" s="3" t="s">
        <v>9</v>
      </c>
      <c r="G315" s="10">
        <f t="shared" si="14"/>
        <v>14900</v>
      </c>
      <c r="H315" s="7">
        <f t="shared" si="14"/>
        <v>3637</v>
      </c>
      <c r="I315" s="30">
        <f t="shared" si="10"/>
        <v>24.409395973154364</v>
      </c>
      <c r="J315" s="32"/>
    </row>
    <row r="316" spans="1:10" ht="26.25" customHeight="1" outlineLevel="4">
      <c r="A316" s="4" t="s">
        <v>256</v>
      </c>
      <c r="B316" s="3" t="s">
        <v>253</v>
      </c>
      <c r="C316" s="3" t="s">
        <v>163</v>
      </c>
      <c r="D316" s="3" t="s">
        <v>255</v>
      </c>
      <c r="E316" s="3" t="s">
        <v>257</v>
      </c>
      <c r="F316" s="3" t="s">
        <v>9</v>
      </c>
      <c r="G316" s="10">
        <f t="shared" si="14"/>
        <v>14900</v>
      </c>
      <c r="H316" s="7">
        <f t="shared" si="14"/>
        <v>3637</v>
      </c>
      <c r="I316" s="30">
        <f t="shared" si="10"/>
        <v>24.409395973154364</v>
      </c>
      <c r="J316" s="32"/>
    </row>
    <row r="317" spans="1:10" ht="25.5" outlineLevel="5">
      <c r="A317" s="4" t="s">
        <v>200</v>
      </c>
      <c r="B317" s="3" t="s">
        <v>253</v>
      </c>
      <c r="C317" s="3" t="s">
        <v>163</v>
      </c>
      <c r="D317" s="3" t="s">
        <v>255</v>
      </c>
      <c r="E317" s="3" t="s">
        <v>257</v>
      </c>
      <c r="F317" s="3" t="s">
        <v>201</v>
      </c>
      <c r="G317" s="10">
        <v>14900</v>
      </c>
      <c r="H317" s="7">
        <v>3637</v>
      </c>
      <c r="I317" s="30">
        <f t="shared" si="10"/>
        <v>24.409395973154364</v>
      </c>
      <c r="J317" s="32"/>
    </row>
    <row r="318" spans="1:10" outlineLevel="2">
      <c r="A318" s="4" t="s">
        <v>180</v>
      </c>
      <c r="B318" s="3" t="s">
        <v>253</v>
      </c>
      <c r="C318" s="3" t="s">
        <v>181</v>
      </c>
      <c r="D318" s="3" t="s">
        <v>8</v>
      </c>
      <c r="E318" s="3" t="s">
        <v>9</v>
      </c>
      <c r="F318" s="3" t="s">
        <v>9</v>
      </c>
      <c r="G318" s="10">
        <f>G319+G332+G337</f>
        <v>6678824</v>
      </c>
      <c r="H318" s="7">
        <f>H319+H332+H337</f>
        <v>5428178.9199999999</v>
      </c>
      <c r="I318" s="30">
        <f t="shared" si="10"/>
        <v>81.27447167345629</v>
      </c>
      <c r="J318" s="32"/>
    </row>
    <row r="319" spans="1:10" ht="14.25" customHeight="1" outlineLevel="3">
      <c r="A319" s="4" t="s">
        <v>158</v>
      </c>
      <c r="B319" s="3" t="s">
        <v>253</v>
      </c>
      <c r="C319" s="3" t="s">
        <v>181</v>
      </c>
      <c r="D319" s="3" t="s">
        <v>258</v>
      </c>
      <c r="E319" s="3" t="s">
        <v>9</v>
      </c>
      <c r="F319" s="3" t="s">
        <v>9</v>
      </c>
      <c r="G319" s="10">
        <f>G320+G324+G330</f>
        <v>3101000</v>
      </c>
      <c r="H319" s="7">
        <f>H320+H324+H330</f>
        <v>2299950.61</v>
      </c>
      <c r="I319" s="30">
        <f t="shared" si="10"/>
        <v>74.168029990325707</v>
      </c>
      <c r="J319" s="32"/>
    </row>
    <row r="320" spans="1:10" ht="25.5" outlineLevel="4">
      <c r="A320" s="4" t="s">
        <v>16</v>
      </c>
      <c r="B320" s="3" t="s">
        <v>253</v>
      </c>
      <c r="C320" s="3" t="s">
        <v>181</v>
      </c>
      <c r="D320" s="3" t="s">
        <v>258</v>
      </c>
      <c r="E320" s="3" t="s">
        <v>17</v>
      </c>
      <c r="F320" s="3" t="s">
        <v>9</v>
      </c>
      <c r="G320" s="10">
        <f>G321+G322+G323</f>
        <v>2554000</v>
      </c>
      <c r="H320" s="7">
        <f>H321+H322+H323</f>
        <v>1827613.9</v>
      </c>
      <c r="I320" s="30">
        <f t="shared" si="10"/>
        <v>71.558884103367262</v>
      </c>
      <c r="J320" s="32"/>
    </row>
    <row r="321" spans="1:10" outlineLevel="5">
      <c r="A321" s="4" t="s">
        <v>18</v>
      </c>
      <c r="B321" s="3" t="s">
        <v>253</v>
      </c>
      <c r="C321" s="3" t="s">
        <v>181</v>
      </c>
      <c r="D321" s="3" t="s">
        <v>258</v>
      </c>
      <c r="E321" s="3" t="s">
        <v>17</v>
      </c>
      <c r="F321" s="3" t="s">
        <v>19</v>
      </c>
      <c r="G321" s="10">
        <v>1970000</v>
      </c>
      <c r="H321" s="7">
        <v>1417141.64</v>
      </c>
      <c r="I321" s="30">
        <f t="shared" si="10"/>
        <v>71.936123857868012</v>
      </c>
      <c r="J321" s="32"/>
    </row>
    <row r="322" spans="1:10" outlineLevel="5">
      <c r="A322" s="4" t="s">
        <v>50</v>
      </c>
      <c r="B322" s="3" t="s">
        <v>253</v>
      </c>
      <c r="C322" s="3" t="s">
        <v>181</v>
      </c>
      <c r="D322" s="3" t="s">
        <v>258</v>
      </c>
      <c r="E322" s="3" t="s">
        <v>17</v>
      </c>
      <c r="F322" s="3" t="s">
        <v>51</v>
      </c>
      <c r="G322" s="10">
        <v>1000</v>
      </c>
      <c r="H322" s="7">
        <v>500</v>
      </c>
      <c r="I322" s="30">
        <f t="shared" si="10"/>
        <v>50</v>
      </c>
      <c r="J322" s="32"/>
    </row>
    <row r="323" spans="1:10" outlineLevel="5">
      <c r="A323" s="4" t="s">
        <v>20</v>
      </c>
      <c r="B323" s="3" t="s">
        <v>253</v>
      </c>
      <c r="C323" s="3" t="s">
        <v>181</v>
      </c>
      <c r="D323" s="3" t="s">
        <v>258</v>
      </c>
      <c r="E323" s="3" t="s">
        <v>17</v>
      </c>
      <c r="F323" s="3" t="s">
        <v>21</v>
      </c>
      <c r="G323" s="10">
        <v>583000</v>
      </c>
      <c r="H323" s="7">
        <v>409972.26</v>
      </c>
      <c r="I323" s="30">
        <f t="shared" si="10"/>
        <v>70.321142367066898</v>
      </c>
      <c r="J323" s="32"/>
    </row>
    <row r="324" spans="1:10" ht="25.5" outlineLevel="4">
      <c r="A324" s="4" t="s">
        <v>22</v>
      </c>
      <c r="B324" s="3" t="s">
        <v>253</v>
      </c>
      <c r="C324" s="3" t="s">
        <v>181</v>
      </c>
      <c r="D324" s="3" t="s">
        <v>258</v>
      </c>
      <c r="E324" s="3" t="s">
        <v>23</v>
      </c>
      <c r="F324" s="3" t="s">
        <v>9</v>
      </c>
      <c r="G324" s="10">
        <f>G325+G326+G327+G328+G329</f>
        <v>527000</v>
      </c>
      <c r="H324" s="7">
        <f>H325+H326+H327+H328+H329</f>
        <v>464688.15</v>
      </c>
      <c r="I324" s="30">
        <f t="shared" si="10"/>
        <v>88.176119544592041</v>
      </c>
      <c r="J324" s="32"/>
    </row>
    <row r="325" spans="1:10" outlineLevel="5">
      <c r="A325" s="4" t="s">
        <v>24</v>
      </c>
      <c r="B325" s="3" t="s">
        <v>253</v>
      </c>
      <c r="C325" s="3" t="s">
        <v>181</v>
      </c>
      <c r="D325" s="3" t="s">
        <v>258</v>
      </c>
      <c r="E325" s="3" t="s">
        <v>23</v>
      </c>
      <c r="F325" s="3" t="s">
        <v>25</v>
      </c>
      <c r="G325" s="10">
        <v>43357</v>
      </c>
      <c r="H325" s="7">
        <v>41546.83</v>
      </c>
      <c r="I325" s="30">
        <f t="shared" si="10"/>
        <v>95.824964826902232</v>
      </c>
      <c r="J325" s="32"/>
    </row>
    <row r="326" spans="1:10" ht="13.5" customHeight="1" outlineLevel="5">
      <c r="A326" s="4" t="s">
        <v>42</v>
      </c>
      <c r="B326" s="3" t="s">
        <v>253</v>
      </c>
      <c r="C326" s="3" t="s">
        <v>181</v>
      </c>
      <c r="D326" s="3" t="s">
        <v>258</v>
      </c>
      <c r="E326" s="3" t="s">
        <v>23</v>
      </c>
      <c r="F326" s="3" t="s">
        <v>43</v>
      </c>
      <c r="G326" s="10">
        <v>7521</v>
      </c>
      <c r="H326" s="7">
        <v>1566.82</v>
      </c>
      <c r="I326" s="30">
        <f t="shared" si="10"/>
        <v>20.832602047600052</v>
      </c>
      <c r="J326" s="32"/>
    </row>
    <row r="327" spans="1:10" outlineLevel="5">
      <c r="A327" s="4" t="s">
        <v>26</v>
      </c>
      <c r="B327" s="3" t="s">
        <v>253</v>
      </c>
      <c r="C327" s="3" t="s">
        <v>181</v>
      </c>
      <c r="D327" s="3" t="s">
        <v>258</v>
      </c>
      <c r="E327" s="3" t="s">
        <v>23</v>
      </c>
      <c r="F327" s="3" t="s">
        <v>27</v>
      </c>
      <c r="G327" s="10">
        <v>42479</v>
      </c>
      <c r="H327" s="7">
        <v>22639</v>
      </c>
      <c r="I327" s="30">
        <f t="shared" si="10"/>
        <v>53.294569081193053</v>
      </c>
      <c r="J327" s="32"/>
    </row>
    <row r="328" spans="1:10" ht="13.5" customHeight="1" outlineLevel="5">
      <c r="A328" s="4" t="s">
        <v>44</v>
      </c>
      <c r="B328" s="3" t="s">
        <v>253</v>
      </c>
      <c r="C328" s="3" t="s">
        <v>181</v>
      </c>
      <c r="D328" s="3" t="s">
        <v>258</v>
      </c>
      <c r="E328" s="3" t="s">
        <v>23</v>
      </c>
      <c r="F328" s="3" t="s">
        <v>45</v>
      </c>
      <c r="G328" s="10">
        <v>83060</v>
      </c>
      <c r="H328" s="7">
        <v>83060</v>
      </c>
      <c r="I328" s="30">
        <f t="shared" ref="I328:I391" si="15">H328/G328*100</f>
        <v>100</v>
      </c>
      <c r="J328" s="32"/>
    </row>
    <row r="329" spans="1:10" ht="15" customHeight="1" outlineLevel="5">
      <c r="A329" s="4" t="s">
        <v>28</v>
      </c>
      <c r="B329" s="3" t="s">
        <v>253</v>
      </c>
      <c r="C329" s="3" t="s">
        <v>181</v>
      </c>
      <c r="D329" s="3" t="s">
        <v>258</v>
      </c>
      <c r="E329" s="3" t="s">
        <v>23</v>
      </c>
      <c r="F329" s="3" t="s">
        <v>29</v>
      </c>
      <c r="G329" s="10">
        <v>350583</v>
      </c>
      <c r="H329" s="7">
        <v>315875.5</v>
      </c>
      <c r="I329" s="30">
        <f t="shared" si="15"/>
        <v>90.100061896897458</v>
      </c>
      <c r="J329" s="32"/>
    </row>
    <row r="330" spans="1:10" ht="15" customHeight="1" outlineLevel="4">
      <c r="A330" s="4" t="s">
        <v>34</v>
      </c>
      <c r="B330" s="3" t="s">
        <v>253</v>
      </c>
      <c r="C330" s="3" t="s">
        <v>181</v>
      </c>
      <c r="D330" s="3" t="s">
        <v>258</v>
      </c>
      <c r="E330" s="3" t="s">
        <v>35</v>
      </c>
      <c r="F330" s="3" t="s">
        <v>9</v>
      </c>
      <c r="G330" s="10">
        <f>G331</f>
        <v>20000</v>
      </c>
      <c r="H330" s="7">
        <f>H331</f>
        <v>7648.56</v>
      </c>
      <c r="I330" s="30">
        <f t="shared" si="15"/>
        <v>38.242800000000003</v>
      </c>
      <c r="J330" s="32"/>
    </row>
    <row r="331" spans="1:10" outlineLevel="5">
      <c r="A331" s="4" t="s">
        <v>32</v>
      </c>
      <c r="B331" s="3" t="s">
        <v>253</v>
      </c>
      <c r="C331" s="3" t="s">
        <v>181</v>
      </c>
      <c r="D331" s="3" t="s">
        <v>258</v>
      </c>
      <c r="E331" s="3" t="s">
        <v>35</v>
      </c>
      <c r="F331" s="3" t="s">
        <v>33</v>
      </c>
      <c r="G331" s="10">
        <v>20000</v>
      </c>
      <c r="H331" s="7">
        <v>7648.56</v>
      </c>
      <c r="I331" s="30">
        <f t="shared" si="15"/>
        <v>38.242800000000003</v>
      </c>
      <c r="J331" s="32"/>
    </row>
    <row r="332" spans="1:10" ht="15" customHeight="1" outlineLevel="3">
      <c r="A332" s="4" t="s">
        <v>158</v>
      </c>
      <c r="B332" s="3" t="s">
        <v>253</v>
      </c>
      <c r="C332" s="3" t="s">
        <v>181</v>
      </c>
      <c r="D332" s="3" t="s">
        <v>259</v>
      </c>
      <c r="E332" s="3" t="s">
        <v>9</v>
      </c>
      <c r="F332" s="3" t="s">
        <v>9</v>
      </c>
      <c r="G332" s="10">
        <f>G333</f>
        <v>3491824</v>
      </c>
      <c r="H332" s="7">
        <f>H333</f>
        <v>3076130.8099999996</v>
      </c>
      <c r="I332" s="30">
        <f t="shared" si="15"/>
        <v>88.095242200065044</v>
      </c>
      <c r="J332" s="32"/>
    </row>
    <row r="333" spans="1:10" ht="15.75" customHeight="1" outlineLevel="4">
      <c r="A333" s="4" t="s">
        <v>260</v>
      </c>
      <c r="B333" s="3" t="s">
        <v>253</v>
      </c>
      <c r="C333" s="3" t="s">
        <v>181</v>
      </c>
      <c r="D333" s="3" t="s">
        <v>259</v>
      </c>
      <c r="E333" s="3" t="s">
        <v>261</v>
      </c>
      <c r="F333" s="3" t="s">
        <v>9</v>
      </c>
      <c r="G333" s="10">
        <f>G334+G335+G336</f>
        <v>3491824</v>
      </c>
      <c r="H333" s="7">
        <f>H334+H335+H336</f>
        <v>3076130.8099999996</v>
      </c>
      <c r="I333" s="30">
        <f t="shared" si="15"/>
        <v>88.095242200065044</v>
      </c>
      <c r="J333" s="32"/>
    </row>
    <row r="334" spans="1:10" outlineLevel="5">
      <c r="A334" s="4" t="s">
        <v>18</v>
      </c>
      <c r="B334" s="3" t="s">
        <v>253</v>
      </c>
      <c r="C334" s="3" t="s">
        <v>181</v>
      </c>
      <c r="D334" s="3" t="s">
        <v>259</v>
      </c>
      <c r="E334" s="3" t="s">
        <v>261</v>
      </c>
      <c r="F334" s="3" t="s">
        <v>19</v>
      </c>
      <c r="G334" s="10">
        <v>2674000</v>
      </c>
      <c r="H334" s="7">
        <v>2275511.0299999998</v>
      </c>
      <c r="I334" s="30">
        <f t="shared" si="15"/>
        <v>85.097645100972315</v>
      </c>
      <c r="J334" s="32"/>
    </row>
    <row r="335" spans="1:10" outlineLevel="5">
      <c r="A335" s="4" t="s">
        <v>50</v>
      </c>
      <c r="B335" s="3" t="s">
        <v>253</v>
      </c>
      <c r="C335" s="3" t="s">
        <v>181</v>
      </c>
      <c r="D335" s="3" t="s">
        <v>259</v>
      </c>
      <c r="E335" s="3" t="s">
        <v>261</v>
      </c>
      <c r="F335" s="3" t="s">
        <v>51</v>
      </c>
      <c r="G335" s="10">
        <v>1000</v>
      </c>
      <c r="H335" s="7">
        <v>831.96</v>
      </c>
      <c r="I335" s="30">
        <f t="shared" si="15"/>
        <v>83.195999999999998</v>
      </c>
      <c r="J335" s="32"/>
    </row>
    <row r="336" spans="1:10" outlineLevel="5">
      <c r="A336" s="4" t="s">
        <v>20</v>
      </c>
      <c r="B336" s="3" t="s">
        <v>253</v>
      </c>
      <c r="C336" s="3" t="s">
        <v>181</v>
      </c>
      <c r="D336" s="3" t="s">
        <v>259</v>
      </c>
      <c r="E336" s="3" t="s">
        <v>261</v>
      </c>
      <c r="F336" s="3" t="s">
        <v>21</v>
      </c>
      <c r="G336" s="10">
        <v>816824</v>
      </c>
      <c r="H336" s="7">
        <v>799787.82</v>
      </c>
      <c r="I336" s="30">
        <f t="shared" si="15"/>
        <v>97.914338951842737</v>
      </c>
      <c r="J336" s="32"/>
    </row>
    <row r="337" spans="1:10" ht="25.5" outlineLevel="3">
      <c r="A337" s="4" t="s">
        <v>40</v>
      </c>
      <c r="B337" s="3" t="s">
        <v>253</v>
      </c>
      <c r="C337" s="3" t="s">
        <v>181</v>
      </c>
      <c r="D337" s="3" t="s">
        <v>41</v>
      </c>
      <c r="E337" s="3" t="s">
        <v>9</v>
      </c>
      <c r="F337" s="3" t="s">
        <v>9</v>
      </c>
      <c r="G337" s="10">
        <f>G338</f>
        <v>86000</v>
      </c>
      <c r="H337" s="7">
        <f>H338</f>
        <v>52097.5</v>
      </c>
      <c r="I337" s="30">
        <f t="shared" si="15"/>
        <v>60.57848837209302</v>
      </c>
      <c r="J337" s="32"/>
    </row>
    <row r="338" spans="1:10" ht="25.5" outlineLevel="4">
      <c r="A338" s="4" t="s">
        <v>22</v>
      </c>
      <c r="B338" s="3" t="s">
        <v>253</v>
      </c>
      <c r="C338" s="3" t="s">
        <v>181</v>
      </c>
      <c r="D338" s="3" t="s">
        <v>41</v>
      </c>
      <c r="E338" s="3" t="s">
        <v>23</v>
      </c>
      <c r="F338" s="3" t="s">
        <v>9</v>
      </c>
      <c r="G338" s="10">
        <f>G339+G340+G341+G342</f>
        <v>86000</v>
      </c>
      <c r="H338" s="7">
        <f>H339+H340+H341+H342</f>
        <v>52097.5</v>
      </c>
      <c r="I338" s="30">
        <f t="shared" si="15"/>
        <v>60.57848837209302</v>
      </c>
      <c r="J338" s="32"/>
    </row>
    <row r="339" spans="1:10" ht="14.25" customHeight="1" outlineLevel="5">
      <c r="A339" s="4" t="s">
        <v>42</v>
      </c>
      <c r="B339" s="3" t="s">
        <v>253</v>
      </c>
      <c r="C339" s="3" t="s">
        <v>181</v>
      </c>
      <c r="D339" s="3" t="s">
        <v>41</v>
      </c>
      <c r="E339" s="3" t="s">
        <v>23</v>
      </c>
      <c r="F339" s="3" t="s">
        <v>43</v>
      </c>
      <c r="G339" s="10">
        <v>10000</v>
      </c>
      <c r="H339" s="7">
        <v>0</v>
      </c>
      <c r="I339" s="30">
        <f t="shared" si="15"/>
        <v>0</v>
      </c>
      <c r="J339" s="32"/>
    </row>
    <row r="340" spans="1:10" outlineLevel="5">
      <c r="A340" s="4" t="s">
        <v>26</v>
      </c>
      <c r="B340" s="3" t="s">
        <v>253</v>
      </c>
      <c r="C340" s="3" t="s">
        <v>181</v>
      </c>
      <c r="D340" s="3" t="s">
        <v>41</v>
      </c>
      <c r="E340" s="3" t="s">
        <v>23</v>
      </c>
      <c r="F340" s="3" t="s">
        <v>27</v>
      </c>
      <c r="G340" s="10">
        <v>56000</v>
      </c>
      <c r="H340" s="7">
        <v>37670.5</v>
      </c>
      <c r="I340" s="30">
        <f t="shared" si="15"/>
        <v>67.268749999999997</v>
      </c>
      <c r="J340" s="32"/>
    </row>
    <row r="341" spans="1:10" ht="12.75" customHeight="1" outlineLevel="5">
      <c r="A341" s="4" t="s">
        <v>44</v>
      </c>
      <c r="B341" s="3" t="s">
        <v>253</v>
      </c>
      <c r="C341" s="3" t="s">
        <v>181</v>
      </c>
      <c r="D341" s="3" t="s">
        <v>41</v>
      </c>
      <c r="E341" s="3" t="s">
        <v>23</v>
      </c>
      <c r="F341" s="3" t="s">
        <v>45</v>
      </c>
      <c r="G341" s="10">
        <v>14644</v>
      </c>
      <c r="H341" s="7">
        <v>9071</v>
      </c>
      <c r="I341" s="30">
        <f t="shared" si="15"/>
        <v>61.943458071565146</v>
      </c>
      <c r="J341" s="32"/>
    </row>
    <row r="342" spans="1:10" ht="14.25" customHeight="1" outlineLevel="5">
      <c r="A342" s="4" t="s">
        <v>28</v>
      </c>
      <c r="B342" s="3" t="s">
        <v>253</v>
      </c>
      <c r="C342" s="3" t="s">
        <v>181</v>
      </c>
      <c r="D342" s="3" t="s">
        <v>41</v>
      </c>
      <c r="E342" s="3" t="s">
        <v>23</v>
      </c>
      <c r="F342" s="3" t="s">
        <v>29</v>
      </c>
      <c r="G342" s="10">
        <v>5356</v>
      </c>
      <c r="H342" s="7">
        <v>5356</v>
      </c>
      <c r="I342" s="30">
        <f t="shared" si="15"/>
        <v>100</v>
      </c>
      <c r="J342" s="32"/>
    </row>
    <row r="343" spans="1:10" outlineLevel="1">
      <c r="A343" s="4" t="s">
        <v>192</v>
      </c>
      <c r="B343" s="3" t="s">
        <v>253</v>
      </c>
      <c r="C343" s="3" t="s">
        <v>193</v>
      </c>
      <c r="D343" s="3" t="s">
        <v>8</v>
      </c>
      <c r="E343" s="3" t="s">
        <v>9</v>
      </c>
      <c r="F343" s="3" t="s">
        <v>9</v>
      </c>
      <c r="G343" s="10">
        <f>G344+G349</f>
        <v>1096200</v>
      </c>
      <c r="H343" s="7">
        <f>H344+H349</f>
        <v>542323.1</v>
      </c>
      <c r="I343" s="30">
        <f t="shared" si="15"/>
        <v>49.473006750592958</v>
      </c>
      <c r="J343" s="32"/>
    </row>
    <row r="344" spans="1:10" outlineLevel="2">
      <c r="A344" s="4" t="s">
        <v>214</v>
      </c>
      <c r="B344" s="3" t="s">
        <v>253</v>
      </c>
      <c r="C344" s="3" t="s">
        <v>215</v>
      </c>
      <c r="D344" s="3" t="s">
        <v>8</v>
      </c>
      <c r="E344" s="3" t="s">
        <v>9</v>
      </c>
      <c r="F344" s="3" t="s">
        <v>9</v>
      </c>
      <c r="G344" s="10">
        <f t="shared" ref="G344:H346" si="16">G345</f>
        <v>1030200</v>
      </c>
      <c r="H344" s="7">
        <f t="shared" si="16"/>
        <v>484600.1</v>
      </c>
      <c r="I344" s="30">
        <f t="shared" si="15"/>
        <v>47.039419530188312</v>
      </c>
      <c r="J344" s="32"/>
    </row>
    <row r="345" spans="1:10" ht="28.5" customHeight="1" outlineLevel="3">
      <c r="A345" s="4" t="s">
        <v>262</v>
      </c>
      <c r="B345" s="3" t="s">
        <v>253</v>
      </c>
      <c r="C345" s="3" t="s">
        <v>215</v>
      </c>
      <c r="D345" s="3" t="s">
        <v>263</v>
      </c>
      <c r="E345" s="3" t="s">
        <v>9</v>
      </c>
      <c r="F345" s="3" t="s">
        <v>9</v>
      </c>
      <c r="G345" s="10">
        <f t="shared" si="16"/>
        <v>1030200</v>
      </c>
      <c r="H345" s="7">
        <f t="shared" si="16"/>
        <v>484600.1</v>
      </c>
      <c r="I345" s="30">
        <f t="shared" si="15"/>
        <v>47.039419530188312</v>
      </c>
      <c r="J345" s="32"/>
    </row>
    <row r="346" spans="1:10" ht="25.5" outlineLevel="4">
      <c r="A346" s="4" t="s">
        <v>198</v>
      </c>
      <c r="B346" s="3" t="s">
        <v>253</v>
      </c>
      <c r="C346" s="3" t="s">
        <v>215</v>
      </c>
      <c r="D346" s="3" t="s">
        <v>263</v>
      </c>
      <c r="E346" s="3" t="s">
        <v>199</v>
      </c>
      <c r="F346" s="3" t="s">
        <v>9</v>
      </c>
      <c r="G346" s="10">
        <f t="shared" si="16"/>
        <v>1030200</v>
      </c>
      <c r="H346" s="7">
        <f t="shared" si="16"/>
        <v>484600.1</v>
      </c>
      <c r="I346" s="30">
        <f t="shared" si="15"/>
        <v>47.039419530188312</v>
      </c>
      <c r="J346" s="32"/>
    </row>
    <row r="347" spans="1:10" ht="14.25" customHeight="1" outlineLevel="5">
      <c r="A347" s="4" t="s">
        <v>208</v>
      </c>
      <c r="B347" s="3" t="s">
        <v>253</v>
      </c>
      <c r="C347" s="3" t="s">
        <v>215</v>
      </c>
      <c r="D347" s="3" t="s">
        <v>263</v>
      </c>
      <c r="E347" s="3" t="s">
        <v>199</v>
      </c>
      <c r="F347" s="3" t="s">
        <v>209</v>
      </c>
      <c r="G347" s="10">
        <v>1030200</v>
      </c>
      <c r="H347" s="7">
        <v>484600.1</v>
      </c>
      <c r="I347" s="30">
        <f t="shared" si="15"/>
        <v>47.039419530188312</v>
      </c>
      <c r="J347" s="32"/>
    </row>
    <row r="348" spans="1:10" ht="15" customHeight="1" outlineLevel="2">
      <c r="A348" s="4" t="s">
        <v>222</v>
      </c>
      <c r="B348" s="3" t="s">
        <v>253</v>
      </c>
      <c r="C348" s="3" t="s">
        <v>223</v>
      </c>
      <c r="D348" s="3" t="s">
        <v>8</v>
      </c>
      <c r="E348" s="3" t="s">
        <v>9</v>
      </c>
      <c r="F348" s="3" t="s">
        <v>9</v>
      </c>
      <c r="G348" s="10">
        <f>G349</f>
        <v>66000</v>
      </c>
      <c r="H348" s="7">
        <f>H349</f>
        <v>57723</v>
      </c>
      <c r="I348" s="30">
        <f t="shared" si="15"/>
        <v>87.459090909090904</v>
      </c>
      <c r="J348" s="32"/>
    </row>
    <row r="349" spans="1:10" ht="27.75" customHeight="1" outlineLevel="3">
      <c r="A349" s="4" t="s">
        <v>264</v>
      </c>
      <c r="B349" s="3" t="s">
        <v>253</v>
      </c>
      <c r="C349" s="3" t="s">
        <v>223</v>
      </c>
      <c r="D349" s="3" t="s">
        <v>265</v>
      </c>
      <c r="E349" s="3" t="s">
        <v>9</v>
      </c>
      <c r="F349" s="3" t="s">
        <v>9</v>
      </c>
      <c r="G349" s="10">
        <f>G350</f>
        <v>66000</v>
      </c>
      <c r="H349" s="7">
        <f>H350</f>
        <v>57723</v>
      </c>
      <c r="I349" s="30">
        <f t="shared" si="15"/>
        <v>87.459090909090904</v>
      </c>
      <c r="J349" s="32"/>
    </row>
    <row r="350" spans="1:10" ht="25.5" outlineLevel="4">
      <c r="A350" s="4" t="s">
        <v>22</v>
      </c>
      <c r="B350" s="3" t="s">
        <v>253</v>
      </c>
      <c r="C350" s="3" t="s">
        <v>223</v>
      </c>
      <c r="D350" s="3" t="s">
        <v>265</v>
      </c>
      <c r="E350" s="3" t="s">
        <v>23</v>
      </c>
      <c r="F350" s="3" t="s">
        <v>9</v>
      </c>
      <c r="G350" s="10">
        <f>G351+G352+G353+G354+G355</f>
        <v>66000</v>
      </c>
      <c r="H350" s="7">
        <f>H351+H352+H353+H354+H355</f>
        <v>57723</v>
      </c>
      <c r="I350" s="30">
        <f t="shared" si="15"/>
        <v>87.459090909090904</v>
      </c>
      <c r="J350" s="32"/>
    </row>
    <row r="351" spans="1:10" outlineLevel="5">
      <c r="A351" s="4" t="s">
        <v>52</v>
      </c>
      <c r="B351" s="3" t="s">
        <v>253</v>
      </c>
      <c r="C351" s="3" t="s">
        <v>223</v>
      </c>
      <c r="D351" s="3" t="s">
        <v>265</v>
      </c>
      <c r="E351" s="3" t="s">
        <v>23</v>
      </c>
      <c r="F351" s="3" t="s">
        <v>53</v>
      </c>
      <c r="G351" s="10">
        <f>14000-13000</f>
        <v>1000</v>
      </c>
      <c r="H351" s="7">
        <v>208</v>
      </c>
      <c r="I351" s="30">
        <f t="shared" si="15"/>
        <v>20.8</v>
      </c>
      <c r="J351" s="32"/>
    </row>
    <row r="352" spans="1:10" outlineLevel="5">
      <c r="A352" s="4" t="s">
        <v>26</v>
      </c>
      <c r="B352" s="3" t="s">
        <v>253</v>
      </c>
      <c r="C352" s="3" t="s">
        <v>223</v>
      </c>
      <c r="D352" s="3" t="s">
        <v>265</v>
      </c>
      <c r="E352" s="3" t="s">
        <v>23</v>
      </c>
      <c r="F352" s="3" t="s">
        <v>27</v>
      </c>
      <c r="G352" s="10">
        <v>4200</v>
      </c>
      <c r="H352" s="7">
        <v>3360</v>
      </c>
      <c r="I352" s="30">
        <f t="shared" si="15"/>
        <v>80</v>
      </c>
      <c r="J352" s="32"/>
    </row>
    <row r="353" spans="1:10" outlineLevel="5">
      <c r="A353" s="4" t="s">
        <v>32</v>
      </c>
      <c r="B353" s="3" t="s">
        <v>253</v>
      </c>
      <c r="C353" s="3" t="s">
        <v>223</v>
      </c>
      <c r="D353" s="3" t="s">
        <v>265</v>
      </c>
      <c r="E353" s="3" t="s">
        <v>23</v>
      </c>
      <c r="F353" s="3" t="s">
        <v>33</v>
      </c>
      <c r="G353" s="10">
        <f>24000-6600</f>
        <v>17400</v>
      </c>
      <c r="H353" s="7">
        <v>14150</v>
      </c>
      <c r="I353" s="30">
        <f t="shared" si="15"/>
        <v>81.321839080459768</v>
      </c>
      <c r="J353" s="32"/>
    </row>
    <row r="354" spans="1:10" ht="15.75" customHeight="1" outlineLevel="5">
      <c r="A354" s="4" t="s">
        <v>44</v>
      </c>
      <c r="B354" s="3" t="s">
        <v>253</v>
      </c>
      <c r="C354" s="3" t="s">
        <v>223</v>
      </c>
      <c r="D354" s="3" t="s">
        <v>265</v>
      </c>
      <c r="E354" s="3" t="s">
        <v>23</v>
      </c>
      <c r="F354" s="3" t="s">
        <v>45</v>
      </c>
      <c r="G354" s="10">
        <f>3600+19600</f>
        <v>23200</v>
      </c>
      <c r="H354" s="7">
        <v>23200</v>
      </c>
      <c r="I354" s="30">
        <f t="shared" si="15"/>
        <v>100</v>
      </c>
      <c r="J354" s="32"/>
    </row>
    <row r="355" spans="1:10" ht="13.5" customHeight="1" outlineLevel="5">
      <c r="A355" s="4" t="s">
        <v>28</v>
      </c>
      <c r="B355" s="3" t="s">
        <v>253</v>
      </c>
      <c r="C355" s="3" t="s">
        <v>223</v>
      </c>
      <c r="D355" s="3" t="s">
        <v>265</v>
      </c>
      <c r="E355" s="3" t="s">
        <v>23</v>
      </c>
      <c r="F355" s="3" t="s">
        <v>29</v>
      </c>
      <c r="G355" s="10">
        <v>20200</v>
      </c>
      <c r="H355" s="7">
        <v>16805</v>
      </c>
      <c r="I355" s="30">
        <f t="shared" si="15"/>
        <v>83.193069306930695</v>
      </c>
      <c r="J355" s="32"/>
    </row>
    <row r="356" spans="1:10" outlineLevel="1">
      <c r="A356" s="4" t="s">
        <v>228</v>
      </c>
      <c r="B356" s="3" t="s">
        <v>253</v>
      </c>
      <c r="C356" s="3" t="s">
        <v>229</v>
      </c>
      <c r="D356" s="3" t="s">
        <v>8</v>
      </c>
      <c r="E356" s="3" t="s">
        <v>9</v>
      </c>
      <c r="F356" s="3" t="s">
        <v>9</v>
      </c>
      <c r="G356" s="10">
        <f t="shared" ref="G356:H358" si="17">G357</f>
        <v>210000</v>
      </c>
      <c r="H356" s="7">
        <f t="shared" si="17"/>
        <v>116192</v>
      </c>
      <c r="I356" s="30">
        <f t="shared" si="15"/>
        <v>55.329523809523806</v>
      </c>
      <c r="J356" s="32"/>
    </row>
    <row r="357" spans="1:10" outlineLevel="2">
      <c r="A357" s="4" t="s">
        <v>266</v>
      </c>
      <c r="B357" s="3" t="s">
        <v>253</v>
      </c>
      <c r="C357" s="3" t="s">
        <v>267</v>
      </c>
      <c r="D357" s="3" t="s">
        <v>8</v>
      </c>
      <c r="E357" s="3" t="s">
        <v>9</v>
      </c>
      <c r="F357" s="3" t="s">
        <v>9</v>
      </c>
      <c r="G357" s="10">
        <f t="shared" si="17"/>
        <v>210000</v>
      </c>
      <c r="H357" s="7">
        <f t="shared" si="17"/>
        <v>116192</v>
      </c>
      <c r="I357" s="30">
        <f t="shared" si="15"/>
        <v>55.329523809523806</v>
      </c>
      <c r="J357" s="32"/>
    </row>
    <row r="358" spans="1:10" ht="13.5" customHeight="1" outlineLevel="3">
      <c r="A358" s="4" t="s">
        <v>268</v>
      </c>
      <c r="B358" s="3" t="s">
        <v>253</v>
      </c>
      <c r="C358" s="3" t="s">
        <v>267</v>
      </c>
      <c r="D358" s="3" t="s">
        <v>269</v>
      </c>
      <c r="E358" s="3" t="s">
        <v>9</v>
      </c>
      <c r="F358" s="3" t="s">
        <v>9</v>
      </c>
      <c r="G358" s="10">
        <f t="shared" si="17"/>
        <v>210000</v>
      </c>
      <c r="H358" s="7">
        <f t="shared" si="17"/>
        <v>116192</v>
      </c>
      <c r="I358" s="30">
        <f t="shared" si="15"/>
        <v>55.329523809523806</v>
      </c>
      <c r="J358" s="32"/>
    </row>
    <row r="359" spans="1:10" ht="25.5" outlineLevel="4">
      <c r="A359" s="4" t="s">
        <v>22</v>
      </c>
      <c r="B359" s="3" t="s">
        <v>253</v>
      </c>
      <c r="C359" s="3" t="s">
        <v>267</v>
      </c>
      <c r="D359" s="3" t="s">
        <v>269</v>
      </c>
      <c r="E359" s="3" t="s">
        <v>23</v>
      </c>
      <c r="F359" s="3" t="s">
        <v>9</v>
      </c>
      <c r="G359" s="10">
        <f>G360+G361+G362+G363+G364</f>
        <v>210000</v>
      </c>
      <c r="H359" s="7">
        <f>H360+H361+H362+H363+H364</f>
        <v>116192</v>
      </c>
      <c r="I359" s="30">
        <f t="shared" si="15"/>
        <v>55.329523809523806</v>
      </c>
      <c r="J359" s="32"/>
    </row>
    <row r="360" spans="1:10" outlineLevel="5">
      <c r="A360" s="4" t="s">
        <v>52</v>
      </c>
      <c r="B360" s="3" t="s">
        <v>253</v>
      </c>
      <c r="C360" s="3" t="s">
        <v>267</v>
      </c>
      <c r="D360" s="3" t="s">
        <v>269</v>
      </c>
      <c r="E360" s="3" t="s">
        <v>23</v>
      </c>
      <c r="F360" s="3" t="s">
        <v>53</v>
      </c>
      <c r="G360" s="10">
        <v>35000</v>
      </c>
      <c r="H360" s="7">
        <v>23662</v>
      </c>
      <c r="I360" s="30">
        <f t="shared" si="15"/>
        <v>67.605714285714285</v>
      </c>
      <c r="J360" s="32"/>
    </row>
    <row r="361" spans="1:10" ht="13.5" customHeight="1" outlineLevel="5">
      <c r="A361" s="4" t="s">
        <v>42</v>
      </c>
      <c r="B361" s="3" t="s">
        <v>253</v>
      </c>
      <c r="C361" s="3" t="s">
        <v>267</v>
      </c>
      <c r="D361" s="3" t="s">
        <v>269</v>
      </c>
      <c r="E361" s="3" t="s">
        <v>23</v>
      </c>
      <c r="F361" s="3" t="s">
        <v>43</v>
      </c>
      <c r="G361" s="10">
        <v>80000</v>
      </c>
      <c r="H361" s="7">
        <v>0</v>
      </c>
      <c r="I361" s="30">
        <f t="shared" si="15"/>
        <v>0</v>
      </c>
      <c r="J361" s="32"/>
    </row>
    <row r="362" spans="1:10" outlineLevel="5">
      <c r="A362" s="4" t="s">
        <v>26</v>
      </c>
      <c r="B362" s="3" t="s">
        <v>253</v>
      </c>
      <c r="C362" s="3" t="s">
        <v>267</v>
      </c>
      <c r="D362" s="3" t="s">
        <v>269</v>
      </c>
      <c r="E362" s="3" t="s">
        <v>23</v>
      </c>
      <c r="F362" s="3" t="s">
        <v>27</v>
      </c>
      <c r="G362" s="10">
        <v>35000</v>
      </c>
      <c r="H362" s="7">
        <v>34780</v>
      </c>
      <c r="I362" s="30">
        <f t="shared" si="15"/>
        <v>99.371428571428567</v>
      </c>
      <c r="J362" s="32"/>
    </row>
    <row r="363" spans="1:10" outlineLevel="5">
      <c r="A363" s="4" t="s">
        <v>32</v>
      </c>
      <c r="B363" s="3" t="s">
        <v>253</v>
      </c>
      <c r="C363" s="3" t="s">
        <v>267</v>
      </c>
      <c r="D363" s="3" t="s">
        <v>269</v>
      </c>
      <c r="E363" s="3" t="s">
        <v>23</v>
      </c>
      <c r="F363" s="3" t="s">
        <v>33</v>
      </c>
      <c r="G363" s="10">
        <v>55000</v>
      </c>
      <c r="H363" s="7">
        <v>52750</v>
      </c>
      <c r="I363" s="30">
        <f t="shared" si="15"/>
        <v>95.909090909090907</v>
      </c>
      <c r="J363" s="32"/>
    </row>
    <row r="364" spans="1:10" ht="15" customHeight="1" outlineLevel="5">
      <c r="A364" s="4" t="s">
        <v>28</v>
      </c>
      <c r="B364" s="3" t="s">
        <v>253</v>
      </c>
      <c r="C364" s="3" t="s">
        <v>267</v>
      </c>
      <c r="D364" s="3" t="s">
        <v>269</v>
      </c>
      <c r="E364" s="3" t="s">
        <v>23</v>
      </c>
      <c r="F364" s="3" t="s">
        <v>29</v>
      </c>
      <c r="G364" s="10">
        <v>5000</v>
      </c>
      <c r="H364" s="7">
        <v>5000</v>
      </c>
      <c r="I364" s="30">
        <f t="shared" si="15"/>
        <v>100</v>
      </c>
      <c r="J364" s="32"/>
    </row>
    <row r="365" spans="1:10" ht="27" customHeight="1">
      <c r="A365" s="4" t="s">
        <v>270</v>
      </c>
      <c r="B365" s="3" t="s">
        <v>271</v>
      </c>
      <c r="C365" s="3" t="s">
        <v>7</v>
      </c>
      <c r="D365" s="3" t="s">
        <v>8</v>
      </c>
      <c r="E365" s="3" t="s">
        <v>9</v>
      </c>
      <c r="F365" s="3" t="s">
        <v>9</v>
      </c>
      <c r="G365" s="10">
        <f>G366+G387</f>
        <v>2022000</v>
      </c>
      <c r="H365" s="7">
        <f>H366+H387</f>
        <v>1683924.8</v>
      </c>
      <c r="I365" s="30">
        <f t="shared" si="15"/>
        <v>83.28015825914936</v>
      </c>
      <c r="J365" s="32"/>
    </row>
    <row r="366" spans="1:10" outlineLevel="1">
      <c r="A366" s="4" t="s">
        <v>10</v>
      </c>
      <c r="B366" s="3" t="s">
        <v>271</v>
      </c>
      <c r="C366" s="3" t="s">
        <v>11</v>
      </c>
      <c r="D366" s="3" t="s">
        <v>8</v>
      </c>
      <c r="E366" s="3" t="s">
        <v>9</v>
      </c>
      <c r="F366" s="3" t="s">
        <v>9</v>
      </c>
      <c r="G366" s="10">
        <f>G367</f>
        <v>1922000</v>
      </c>
      <c r="H366" s="7">
        <f>H367</f>
        <v>1619234.83</v>
      </c>
      <c r="I366" s="30">
        <f t="shared" si="15"/>
        <v>84.247389698231018</v>
      </c>
      <c r="J366" s="32"/>
    </row>
    <row r="367" spans="1:10" outlineLevel="2">
      <c r="A367" s="4" t="s">
        <v>38</v>
      </c>
      <c r="B367" s="3" t="s">
        <v>271</v>
      </c>
      <c r="C367" s="3" t="s">
        <v>39</v>
      </c>
      <c r="D367" s="3" t="s">
        <v>8</v>
      </c>
      <c r="E367" s="3" t="s">
        <v>9</v>
      </c>
      <c r="F367" s="3" t="s">
        <v>9</v>
      </c>
      <c r="G367" s="10">
        <f>G368+G383</f>
        <v>1922000</v>
      </c>
      <c r="H367" s="7">
        <f>H368+H383</f>
        <v>1619234.83</v>
      </c>
      <c r="I367" s="30">
        <f t="shared" si="15"/>
        <v>84.247389698231018</v>
      </c>
      <c r="J367" s="32"/>
    </row>
    <row r="368" spans="1:10" outlineLevel="3">
      <c r="A368" s="4" t="s">
        <v>14</v>
      </c>
      <c r="B368" s="3" t="s">
        <v>271</v>
      </c>
      <c r="C368" s="3" t="s">
        <v>39</v>
      </c>
      <c r="D368" s="3" t="s">
        <v>15</v>
      </c>
      <c r="E368" s="3" t="s">
        <v>9</v>
      </c>
      <c r="F368" s="3" t="s">
        <v>9</v>
      </c>
      <c r="G368" s="10">
        <f>G369+G373+G379+G381</f>
        <v>1912000</v>
      </c>
      <c r="H368" s="7">
        <f>H369+H373+H379+H381</f>
        <v>1613524.83</v>
      </c>
      <c r="I368" s="30">
        <f t="shared" si="15"/>
        <v>84.389373953974896</v>
      </c>
      <c r="J368" s="32"/>
    </row>
    <row r="369" spans="1:10" ht="25.5" outlineLevel="4">
      <c r="A369" s="4" t="s">
        <v>16</v>
      </c>
      <c r="B369" s="3" t="s">
        <v>271</v>
      </c>
      <c r="C369" s="3" t="s">
        <v>39</v>
      </c>
      <c r="D369" s="3" t="s">
        <v>15</v>
      </c>
      <c r="E369" s="3" t="s">
        <v>17</v>
      </c>
      <c r="F369" s="3" t="s">
        <v>9</v>
      </c>
      <c r="G369" s="10">
        <f>G370+G371+G372</f>
        <v>1872000</v>
      </c>
      <c r="H369" s="7">
        <f>H370+H371+H372</f>
        <v>1607156.3</v>
      </c>
      <c r="I369" s="30">
        <f t="shared" si="15"/>
        <v>85.852366452991461</v>
      </c>
      <c r="J369" s="32"/>
    </row>
    <row r="370" spans="1:10" outlineLevel="5">
      <c r="A370" s="4" t="s">
        <v>18</v>
      </c>
      <c r="B370" s="3" t="s">
        <v>271</v>
      </c>
      <c r="C370" s="3" t="s">
        <v>39</v>
      </c>
      <c r="D370" s="3" t="s">
        <v>15</v>
      </c>
      <c r="E370" s="3" t="s">
        <v>17</v>
      </c>
      <c r="F370" s="3" t="s">
        <v>19</v>
      </c>
      <c r="G370" s="10">
        <v>1463501</v>
      </c>
      <c r="H370" s="7">
        <v>1230964.53</v>
      </c>
      <c r="I370" s="30">
        <f t="shared" si="15"/>
        <v>84.11094560236036</v>
      </c>
      <c r="J370" s="32"/>
    </row>
    <row r="371" spans="1:10" outlineLevel="5">
      <c r="A371" s="4" t="s">
        <v>50</v>
      </c>
      <c r="B371" s="3" t="s">
        <v>271</v>
      </c>
      <c r="C371" s="3" t="s">
        <v>39</v>
      </c>
      <c r="D371" s="3" t="s">
        <v>15</v>
      </c>
      <c r="E371" s="3" t="s">
        <v>17</v>
      </c>
      <c r="F371" s="3" t="s">
        <v>51</v>
      </c>
      <c r="G371" s="10">
        <v>600</v>
      </c>
      <c r="H371" s="7">
        <v>450</v>
      </c>
      <c r="I371" s="30">
        <f t="shared" si="15"/>
        <v>75</v>
      </c>
      <c r="J371" s="32"/>
    </row>
    <row r="372" spans="1:10" outlineLevel="5">
      <c r="A372" s="4" t="s">
        <v>20</v>
      </c>
      <c r="B372" s="3" t="s">
        <v>271</v>
      </c>
      <c r="C372" s="3" t="s">
        <v>39</v>
      </c>
      <c r="D372" s="3" t="s">
        <v>15</v>
      </c>
      <c r="E372" s="3" t="s">
        <v>17</v>
      </c>
      <c r="F372" s="3" t="s">
        <v>21</v>
      </c>
      <c r="G372" s="10">
        <v>407899</v>
      </c>
      <c r="H372" s="7">
        <v>375741.77</v>
      </c>
      <c r="I372" s="30">
        <f t="shared" si="15"/>
        <v>92.116374396603078</v>
      </c>
      <c r="J372" s="32"/>
    </row>
    <row r="373" spans="1:10" ht="25.5" outlineLevel="4">
      <c r="A373" s="4" t="s">
        <v>22</v>
      </c>
      <c r="B373" s="3" t="s">
        <v>271</v>
      </c>
      <c r="C373" s="3" t="s">
        <v>39</v>
      </c>
      <c r="D373" s="3" t="s">
        <v>15</v>
      </c>
      <c r="E373" s="3" t="s">
        <v>23</v>
      </c>
      <c r="F373" s="3" t="s">
        <v>9</v>
      </c>
      <c r="G373" s="10">
        <f>G374+G375+G376+G377+G378</f>
        <v>34000</v>
      </c>
      <c r="H373" s="7">
        <f>H374+H375+H376+H377+H378</f>
        <v>4487.76</v>
      </c>
      <c r="I373" s="30">
        <f t="shared" si="15"/>
        <v>13.199294117647058</v>
      </c>
      <c r="J373" s="32"/>
    </row>
    <row r="374" spans="1:10" outlineLevel="5">
      <c r="A374" s="4" t="s">
        <v>24</v>
      </c>
      <c r="B374" s="3" t="s">
        <v>271</v>
      </c>
      <c r="C374" s="3" t="s">
        <v>39</v>
      </c>
      <c r="D374" s="3" t="s">
        <v>15</v>
      </c>
      <c r="E374" s="3" t="s">
        <v>23</v>
      </c>
      <c r="F374" s="3" t="s">
        <v>25</v>
      </c>
      <c r="G374" s="10">
        <v>6000</v>
      </c>
      <c r="H374" s="7">
        <v>3000</v>
      </c>
      <c r="I374" s="30">
        <f t="shared" si="15"/>
        <v>50</v>
      </c>
      <c r="J374" s="32"/>
    </row>
    <row r="375" spans="1:10" ht="15" customHeight="1" outlineLevel="5">
      <c r="A375" s="4" t="s">
        <v>42</v>
      </c>
      <c r="B375" s="3" t="s">
        <v>271</v>
      </c>
      <c r="C375" s="3" t="s">
        <v>39</v>
      </c>
      <c r="D375" s="3" t="s">
        <v>15</v>
      </c>
      <c r="E375" s="3" t="s">
        <v>23</v>
      </c>
      <c r="F375" s="3" t="s">
        <v>43</v>
      </c>
      <c r="G375" s="10">
        <v>500</v>
      </c>
      <c r="H375" s="7">
        <v>487.76</v>
      </c>
      <c r="I375" s="30">
        <f t="shared" si="15"/>
        <v>97.551999999999992</v>
      </c>
      <c r="J375" s="32"/>
    </row>
    <row r="376" spans="1:10" outlineLevel="5">
      <c r="A376" s="4" t="s">
        <v>26</v>
      </c>
      <c r="B376" s="3" t="s">
        <v>271</v>
      </c>
      <c r="C376" s="3" t="s">
        <v>39</v>
      </c>
      <c r="D376" s="3" t="s">
        <v>15</v>
      </c>
      <c r="E376" s="3" t="s">
        <v>23</v>
      </c>
      <c r="F376" s="3" t="s">
        <v>27</v>
      </c>
      <c r="G376" s="10">
        <v>1000</v>
      </c>
      <c r="H376" s="7">
        <v>1000</v>
      </c>
      <c r="I376" s="30">
        <f t="shared" si="15"/>
        <v>100</v>
      </c>
      <c r="J376" s="32"/>
    </row>
    <row r="377" spans="1:10" outlineLevel="5">
      <c r="A377" s="4" t="s">
        <v>32</v>
      </c>
      <c r="B377" s="3" t="s">
        <v>271</v>
      </c>
      <c r="C377" s="3" t="s">
        <v>39</v>
      </c>
      <c r="D377" s="3" t="s">
        <v>15</v>
      </c>
      <c r="E377" s="3" t="s">
        <v>23</v>
      </c>
      <c r="F377" s="3" t="s">
        <v>33</v>
      </c>
      <c r="G377" s="10">
        <v>2000</v>
      </c>
      <c r="H377" s="7">
        <v>0</v>
      </c>
      <c r="I377" s="30">
        <f t="shared" si="15"/>
        <v>0</v>
      </c>
      <c r="J377" s="32"/>
    </row>
    <row r="378" spans="1:10" ht="15.75" customHeight="1" outlineLevel="5">
      <c r="A378" s="4" t="s">
        <v>28</v>
      </c>
      <c r="B378" s="3" t="s">
        <v>271</v>
      </c>
      <c r="C378" s="3" t="s">
        <v>39</v>
      </c>
      <c r="D378" s="3" t="s">
        <v>15</v>
      </c>
      <c r="E378" s="3" t="s">
        <v>23</v>
      </c>
      <c r="F378" s="3" t="s">
        <v>29</v>
      </c>
      <c r="G378" s="10">
        <v>24500</v>
      </c>
      <c r="H378" s="7">
        <v>0</v>
      </c>
      <c r="I378" s="30">
        <f t="shared" si="15"/>
        <v>0</v>
      </c>
      <c r="J378" s="32"/>
    </row>
    <row r="379" spans="1:10" ht="25.5" outlineLevel="4">
      <c r="A379" s="4" t="s">
        <v>30</v>
      </c>
      <c r="B379" s="3" t="s">
        <v>271</v>
      </c>
      <c r="C379" s="3" t="s">
        <v>39</v>
      </c>
      <c r="D379" s="3" t="s">
        <v>15</v>
      </c>
      <c r="E379" s="3" t="s">
        <v>31</v>
      </c>
      <c r="F379" s="3" t="s">
        <v>9</v>
      </c>
      <c r="G379" s="10">
        <f>G380</f>
        <v>4000</v>
      </c>
      <c r="H379" s="7">
        <f>H380</f>
        <v>0</v>
      </c>
      <c r="I379" s="30">
        <f t="shared" si="15"/>
        <v>0</v>
      </c>
      <c r="J379" s="32"/>
    </row>
    <row r="380" spans="1:10" outlineLevel="5">
      <c r="A380" s="4" t="s">
        <v>32</v>
      </c>
      <c r="B380" s="3" t="s">
        <v>271</v>
      </c>
      <c r="C380" s="3" t="s">
        <v>39</v>
      </c>
      <c r="D380" s="3" t="s">
        <v>15</v>
      </c>
      <c r="E380" s="3" t="s">
        <v>31</v>
      </c>
      <c r="F380" s="3" t="s">
        <v>33</v>
      </c>
      <c r="G380" s="10">
        <v>4000</v>
      </c>
      <c r="H380" s="7">
        <v>0</v>
      </c>
      <c r="I380" s="30">
        <f t="shared" si="15"/>
        <v>0</v>
      </c>
      <c r="J380" s="32"/>
    </row>
    <row r="381" spans="1:10" ht="15.75" customHeight="1" outlineLevel="4">
      <c r="A381" s="4" t="s">
        <v>34</v>
      </c>
      <c r="B381" s="3" t="s">
        <v>271</v>
      </c>
      <c r="C381" s="3" t="s">
        <v>39</v>
      </c>
      <c r="D381" s="3" t="s">
        <v>15</v>
      </c>
      <c r="E381" s="3" t="s">
        <v>35</v>
      </c>
      <c r="F381" s="3" t="s">
        <v>9</v>
      </c>
      <c r="G381" s="10">
        <f>G382</f>
        <v>2000</v>
      </c>
      <c r="H381" s="7">
        <f>H382</f>
        <v>1880.77</v>
      </c>
      <c r="I381" s="30">
        <f t="shared" si="15"/>
        <v>94.038499999999999</v>
      </c>
      <c r="J381" s="32"/>
    </row>
    <row r="382" spans="1:10" outlineLevel="5">
      <c r="A382" s="4" t="s">
        <v>32</v>
      </c>
      <c r="B382" s="3" t="s">
        <v>271</v>
      </c>
      <c r="C382" s="3" t="s">
        <v>39</v>
      </c>
      <c r="D382" s="3" t="s">
        <v>15</v>
      </c>
      <c r="E382" s="3" t="s">
        <v>35</v>
      </c>
      <c r="F382" s="3" t="s">
        <v>33</v>
      </c>
      <c r="G382" s="10">
        <v>2000</v>
      </c>
      <c r="H382" s="7">
        <v>1880.77</v>
      </c>
      <c r="I382" s="30">
        <f t="shared" si="15"/>
        <v>94.038499999999999</v>
      </c>
      <c r="J382" s="32"/>
    </row>
    <row r="383" spans="1:10" ht="25.5" outlineLevel="3">
      <c r="A383" s="4" t="s">
        <v>40</v>
      </c>
      <c r="B383" s="3" t="s">
        <v>271</v>
      </c>
      <c r="C383" s="3" t="s">
        <v>39</v>
      </c>
      <c r="D383" s="3" t="s">
        <v>41</v>
      </c>
      <c r="E383" s="3" t="s">
        <v>9</v>
      </c>
      <c r="F383" s="3" t="s">
        <v>9</v>
      </c>
      <c r="G383" s="10">
        <f>G384</f>
        <v>10000</v>
      </c>
      <c r="H383" s="7">
        <f>H384</f>
        <v>5710</v>
      </c>
      <c r="I383" s="30">
        <f t="shared" si="15"/>
        <v>57.099999999999994</v>
      </c>
      <c r="J383" s="32"/>
    </row>
    <row r="384" spans="1:10" ht="25.5" outlineLevel="4">
      <c r="A384" s="4" t="s">
        <v>22</v>
      </c>
      <c r="B384" s="3" t="s">
        <v>271</v>
      </c>
      <c r="C384" s="3" t="s">
        <v>39</v>
      </c>
      <c r="D384" s="3" t="s">
        <v>41</v>
      </c>
      <c r="E384" s="3" t="s">
        <v>23</v>
      </c>
      <c r="F384" s="3" t="s">
        <v>9</v>
      </c>
      <c r="G384" s="10">
        <f>G385+G386</f>
        <v>10000</v>
      </c>
      <c r="H384" s="7">
        <f>H385+H386</f>
        <v>5710</v>
      </c>
      <c r="I384" s="30">
        <f t="shared" si="15"/>
        <v>57.099999999999994</v>
      </c>
      <c r="J384" s="32"/>
    </row>
    <row r="385" spans="1:10" ht="15.75" customHeight="1" outlineLevel="5">
      <c r="A385" s="4" t="s">
        <v>42</v>
      </c>
      <c r="B385" s="3" t="s">
        <v>271</v>
      </c>
      <c r="C385" s="3" t="s">
        <v>39</v>
      </c>
      <c r="D385" s="3" t="s">
        <v>41</v>
      </c>
      <c r="E385" s="3" t="s">
        <v>23</v>
      </c>
      <c r="F385" s="3" t="s">
        <v>43</v>
      </c>
      <c r="G385" s="10">
        <v>4290</v>
      </c>
      <c r="H385" s="7">
        <v>0</v>
      </c>
      <c r="I385" s="30">
        <f t="shared" si="15"/>
        <v>0</v>
      </c>
      <c r="J385" s="32"/>
    </row>
    <row r="386" spans="1:10" outlineLevel="5">
      <c r="A386" s="4" t="s">
        <v>26</v>
      </c>
      <c r="B386" s="3" t="s">
        <v>271</v>
      </c>
      <c r="C386" s="3" t="s">
        <v>39</v>
      </c>
      <c r="D386" s="3" t="s">
        <v>41</v>
      </c>
      <c r="E386" s="3" t="s">
        <v>23</v>
      </c>
      <c r="F386" s="3" t="s">
        <v>27</v>
      </c>
      <c r="G386" s="10">
        <v>5710</v>
      </c>
      <c r="H386" s="7">
        <v>5710</v>
      </c>
      <c r="I386" s="30">
        <f t="shared" si="15"/>
        <v>100</v>
      </c>
      <c r="J386" s="32"/>
    </row>
    <row r="387" spans="1:10" outlineLevel="1">
      <c r="A387" s="4" t="s">
        <v>90</v>
      </c>
      <c r="B387" s="3" t="s">
        <v>271</v>
      </c>
      <c r="C387" s="3" t="s">
        <v>91</v>
      </c>
      <c r="D387" s="3" t="s">
        <v>8</v>
      </c>
      <c r="E387" s="3" t="s">
        <v>9</v>
      </c>
      <c r="F387" s="3" t="s">
        <v>9</v>
      </c>
      <c r="G387" s="10">
        <f t="shared" ref="G387:H390" si="18">G388</f>
        <v>100000</v>
      </c>
      <c r="H387" s="7">
        <f t="shared" si="18"/>
        <v>64689.97</v>
      </c>
      <c r="I387" s="30">
        <f t="shared" si="15"/>
        <v>64.689970000000002</v>
      </c>
      <c r="J387" s="32"/>
    </row>
    <row r="388" spans="1:10" ht="15" customHeight="1" outlineLevel="2">
      <c r="A388" s="4" t="s">
        <v>124</v>
      </c>
      <c r="B388" s="3" t="s">
        <v>271</v>
      </c>
      <c r="C388" s="3" t="s">
        <v>125</v>
      </c>
      <c r="D388" s="3" t="s">
        <v>8</v>
      </c>
      <c r="E388" s="3" t="s">
        <v>9</v>
      </c>
      <c r="F388" s="3" t="s">
        <v>9</v>
      </c>
      <c r="G388" s="10">
        <f t="shared" si="18"/>
        <v>100000</v>
      </c>
      <c r="H388" s="7">
        <f t="shared" si="18"/>
        <v>64689.97</v>
      </c>
      <c r="I388" s="30">
        <f t="shared" si="15"/>
        <v>64.689970000000002</v>
      </c>
      <c r="J388" s="32"/>
    </row>
    <row r="389" spans="1:10" ht="38.25" customHeight="1" outlineLevel="3">
      <c r="A389" s="4" t="s">
        <v>130</v>
      </c>
      <c r="B389" s="3" t="s">
        <v>271</v>
      </c>
      <c r="C389" s="3" t="s">
        <v>125</v>
      </c>
      <c r="D389" s="3" t="s">
        <v>131</v>
      </c>
      <c r="E389" s="3" t="s">
        <v>9</v>
      </c>
      <c r="F389" s="3" t="s">
        <v>9</v>
      </c>
      <c r="G389" s="10">
        <f t="shared" si="18"/>
        <v>100000</v>
      </c>
      <c r="H389" s="7">
        <f t="shared" si="18"/>
        <v>64689.97</v>
      </c>
      <c r="I389" s="30">
        <f t="shared" si="15"/>
        <v>64.689970000000002</v>
      </c>
      <c r="J389" s="32"/>
    </row>
    <row r="390" spans="1:10" ht="25.5" outlineLevel="4">
      <c r="A390" s="4" t="s">
        <v>22</v>
      </c>
      <c r="B390" s="3" t="s">
        <v>271</v>
      </c>
      <c r="C390" s="3" t="s">
        <v>125</v>
      </c>
      <c r="D390" s="3" t="s">
        <v>131</v>
      </c>
      <c r="E390" s="3" t="s">
        <v>23</v>
      </c>
      <c r="F390" s="3" t="s">
        <v>9</v>
      </c>
      <c r="G390" s="10">
        <f t="shared" si="18"/>
        <v>100000</v>
      </c>
      <c r="H390" s="7">
        <f t="shared" si="18"/>
        <v>64689.97</v>
      </c>
      <c r="I390" s="30">
        <f t="shared" si="15"/>
        <v>64.689970000000002</v>
      </c>
      <c r="J390" s="32"/>
    </row>
    <row r="391" spans="1:10" outlineLevel="5">
      <c r="A391" s="4" t="s">
        <v>26</v>
      </c>
      <c r="B391" s="3" t="s">
        <v>271</v>
      </c>
      <c r="C391" s="3" t="s">
        <v>125</v>
      </c>
      <c r="D391" s="3" t="s">
        <v>131</v>
      </c>
      <c r="E391" s="3" t="s">
        <v>23</v>
      </c>
      <c r="F391" s="3" t="s">
        <v>27</v>
      </c>
      <c r="G391" s="10">
        <v>100000</v>
      </c>
      <c r="H391" s="7">
        <v>64689.97</v>
      </c>
      <c r="I391" s="30">
        <f t="shared" si="15"/>
        <v>64.689970000000002</v>
      </c>
      <c r="J391" s="32"/>
    </row>
    <row r="392" spans="1:10" ht="27.75" customHeight="1">
      <c r="A392" s="4" t="s">
        <v>272</v>
      </c>
      <c r="B392" s="3" t="s">
        <v>273</v>
      </c>
      <c r="C392" s="3" t="s">
        <v>7</v>
      </c>
      <c r="D392" s="3" t="s">
        <v>8</v>
      </c>
      <c r="E392" s="3" t="s">
        <v>9</v>
      </c>
      <c r="F392" s="3" t="s">
        <v>9</v>
      </c>
      <c r="G392" s="10">
        <f>G393</f>
        <v>1077165</v>
      </c>
      <c r="H392" s="7">
        <f>H393</f>
        <v>923376.07</v>
      </c>
      <c r="I392" s="30">
        <f t="shared" ref="I392:I428" si="19">H392/G392*100</f>
        <v>85.722806626654219</v>
      </c>
      <c r="J392" s="32"/>
    </row>
    <row r="393" spans="1:10" ht="25.5" outlineLevel="1">
      <c r="A393" s="4" t="s">
        <v>84</v>
      </c>
      <c r="B393" s="3" t="s">
        <v>273</v>
      </c>
      <c r="C393" s="3" t="s">
        <v>85</v>
      </c>
      <c r="D393" s="3" t="s">
        <v>8</v>
      </c>
      <c r="E393" s="3" t="s">
        <v>9</v>
      </c>
      <c r="F393" s="3" t="s">
        <v>9</v>
      </c>
      <c r="G393" s="10">
        <f>G394+G406</f>
        <v>1077165</v>
      </c>
      <c r="H393" s="7">
        <f>H394+H406</f>
        <v>923376.07</v>
      </c>
      <c r="I393" s="30">
        <f t="shared" si="19"/>
        <v>85.722806626654219</v>
      </c>
      <c r="J393" s="32"/>
    </row>
    <row r="394" spans="1:10" ht="27.75" customHeight="1" outlineLevel="2">
      <c r="A394" s="4" t="s">
        <v>86</v>
      </c>
      <c r="B394" s="3" t="s">
        <v>273</v>
      </c>
      <c r="C394" s="3" t="s">
        <v>87</v>
      </c>
      <c r="D394" s="3" t="s">
        <v>8</v>
      </c>
      <c r="E394" s="3" t="s">
        <v>9</v>
      </c>
      <c r="F394" s="3" t="s">
        <v>9</v>
      </c>
      <c r="G394" s="10">
        <f>G395</f>
        <v>1057165</v>
      </c>
      <c r="H394" s="7">
        <f>H395</f>
        <v>917972.07</v>
      </c>
      <c r="I394" s="30">
        <f t="shared" si="19"/>
        <v>86.833377003589789</v>
      </c>
      <c r="J394" s="32"/>
    </row>
    <row r="395" spans="1:10" ht="25.5" outlineLevel="3">
      <c r="A395" s="4" t="s">
        <v>88</v>
      </c>
      <c r="B395" s="3" t="s">
        <v>273</v>
      </c>
      <c r="C395" s="3" t="s">
        <v>87</v>
      </c>
      <c r="D395" s="3" t="s">
        <v>89</v>
      </c>
      <c r="E395" s="3" t="s">
        <v>9</v>
      </c>
      <c r="F395" s="3" t="s">
        <v>9</v>
      </c>
      <c r="G395" s="10">
        <f>G396+G399+G404</f>
        <v>1057165</v>
      </c>
      <c r="H395" s="7">
        <f>H396+H399+H404</f>
        <v>917972.07</v>
      </c>
      <c r="I395" s="30">
        <f t="shared" si="19"/>
        <v>86.833377003589789</v>
      </c>
      <c r="J395" s="32"/>
    </row>
    <row r="396" spans="1:10" ht="14.25" customHeight="1" outlineLevel="4">
      <c r="A396" s="4" t="s">
        <v>260</v>
      </c>
      <c r="B396" s="3" t="s">
        <v>273</v>
      </c>
      <c r="C396" s="3" t="s">
        <v>87</v>
      </c>
      <c r="D396" s="3" t="s">
        <v>89</v>
      </c>
      <c r="E396" s="3" t="s">
        <v>261</v>
      </c>
      <c r="F396" s="3" t="s">
        <v>9</v>
      </c>
      <c r="G396" s="10">
        <f>G397+G398</f>
        <v>975344</v>
      </c>
      <c r="H396" s="7">
        <f>H397+H398</f>
        <v>886184.6</v>
      </c>
      <c r="I396" s="30">
        <f t="shared" si="19"/>
        <v>90.858671402089925</v>
      </c>
      <c r="J396" s="32"/>
    </row>
    <row r="397" spans="1:10" outlineLevel="5">
      <c r="A397" s="4" t="s">
        <v>18</v>
      </c>
      <c r="B397" s="3" t="s">
        <v>273</v>
      </c>
      <c r="C397" s="3" t="s">
        <v>87</v>
      </c>
      <c r="D397" s="3" t="s">
        <v>89</v>
      </c>
      <c r="E397" s="3" t="s">
        <v>261</v>
      </c>
      <c r="F397" s="3" t="s">
        <v>19</v>
      </c>
      <c r="G397" s="10">
        <v>774814</v>
      </c>
      <c r="H397" s="7">
        <v>692982.45</v>
      </c>
      <c r="I397" s="30">
        <f t="shared" si="19"/>
        <v>89.438555575918855</v>
      </c>
      <c r="J397" s="32"/>
    </row>
    <row r="398" spans="1:10" outlineLevel="5">
      <c r="A398" s="4" t="s">
        <v>20</v>
      </c>
      <c r="B398" s="3" t="s">
        <v>273</v>
      </c>
      <c r="C398" s="3" t="s">
        <v>87</v>
      </c>
      <c r="D398" s="3" t="s">
        <v>89</v>
      </c>
      <c r="E398" s="3" t="s">
        <v>261</v>
      </c>
      <c r="F398" s="3" t="s">
        <v>21</v>
      </c>
      <c r="G398" s="10">
        <v>200530</v>
      </c>
      <c r="H398" s="7">
        <v>193202.15</v>
      </c>
      <c r="I398" s="30">
        <f t="shared" si="19"/>
        <v>96.345758739340752</v>
      </c>
      <c r="J398" s="32"/>
    </row>
    <row r="399" spans="1:10" ht="25.5" outlineLevel="4">
      <c r="A399" s="4" t="s">
        <v>22</v>
      </c>
      <c r="B399" s="3" t="s">
        <v>273</v>
      </c>
      <c r="C399" s="3" t="s">
        <v>87</v>
      </c>
      <c r="D399" s="3" t="s">
        <v>89</v>
      </c>
      <c r="E399" s="3" t="s">
        <v>23</v>
      </c>
      <c r="F399" s="3" t="s">
        <v>9</v>
      </c>
      <c r="G399" s="10">
        <f>G400+G401+G402+G403</f>
        <v>81590</v>
      </c>
      <c r="H399" s="7">
        <f>H400+H401+H402+H403</f>
        <v>31557.14</v>
      </c>
      <c r="I399" s="30">
        <f t="shared" si="19"/>
        <v>38.677705601176612</v>
      </c>
      <c r="J399" s="32"/>
    </row>
    <row r="400" spans="1:10" outlineLevel="5">
      <c r="A400" s="4" t="s">
        <v>24</v>
      </c>
      <c r="B400" s="3" t="s">
        <v>273</v>
      </c>
      <c r="C400" s="3" t="s">
        <v>87</v>
      </c>
      <c r="D400" s="3" t="s">
        <v>89</v>
      </c>
      <c r="E400" s="3" t="s">
        <v>23</v>
      </c>
      <c r="F400" s="3" t="s">
        <v>25</v>
      </c>
      <c r="G400" s="10">
        <v>17566</v>
      </c>
      <c r="H400" s="7">
        <v>9325.64</v>
      </c>
      <c r="I400" s="30">
        <f t="shared" si="19"/>
        <v>53.089149493339406</v>
      </c>
      <c r="J400" s="32"/>
    </row>
    <row r="401" spans="1:10" outlineLevel="5">
      <c r="A401" s="4" t="s">
        <v>26</v>
      </c>
      <c r="B401" s="3" t="s">
        <v>273</v>
      </c>
      <c r="C401" s="3" t="s">
        <v>87</v>
      </c>
      <c r="D401" s="3" t="s">
        <v>89</v>
      </c>
      <c r="E401" s="3" t="s">
        <v>23</v>
      </c>
      <c r="F401" s="3" t="s">
        <v>27</v>
      </c>
      <c r="G401" s="10">
        <v>16391</v>
      </c>
      <c r="H401" s="7">
        <v>200</v>
      </c>
      <c r="I401" s="30">
        <f t="shared" si="19"/>
        <v>1.2201818070892563</v>
      </c>
      <c r="J401" s="32"/>
    </row>
    <row r="402" spans="1:10" ht="14.25" customHeight="1" outlineLevel="5">
      <c r="A402" s="4" t="s">
        <v>44</v>
      </c>
      <c r="B402" s="3" t="s">
        <v>273</v>
      </c>
      <c r="C402" s="3" t="s">
        <v>87</v>
      </c>
      <c r="D402" s="3" t="s">
        <v>89</v>
      </c>
      <c r="E402" s="3" t="s">
        <v>23</v>
      </c>
      <c r="F402" s="3" t="s">
        <v>45</v>
      </c>
      <c r="G402" s="10">
        <v>31000</v>
      </c>
      <c r="H402" s="7">
        <v>10155</v>
      </c>
      <c r="I402" s="30">
        <f t="shared" si="19"/>
        <v>32.758064516129032</v>
      </c>
      <c r="J402" s="32"/>
    </row>
    <row r="403" spans="1:10" ht="13.5" customHeight="1" outlineLevel="5">
      <c r="A403" s="4" t="s">
        <v>28</v>
      </c>
      <c r="B403" s="3" t="s">
        <v>273</v>
      </c>
      <c r="C403" s="3" t="s">
        <v>87</v>
      </c>
      <c r="D403" s="3" t="s">
        <v>89</v>
      </c>
      <c r="E403" s="3" t="s">
        <v>23</v>
      </c>
      <c r="F403" s="3" t="s">
        <v>29</v>
      </c>
      <c r="G403" s="10">
        <v>16633</v>
      </c>
      <c r="H403" s="7">
        <v>11876.5</v>
      </c>
      <c r="I403" s="30">
        <f t="shared" si="19"/>
        <v>71.40323453375818</v>
      </c>
      <c r="J403" s="32"/>
    </row>
    <row r="404" spans="1:10" ht="15" customHeight="1" outlineLevel="4">
      <c r="A404" s="4" t="s">
        <v>34</v>
      </c>
      <c r="B404" s="3" t="s">
        <v>273</v>
      </c>
      <c r="C404" s="3" t="s">
        <v>87</v>
      </c>
      <c r="D404" s="3" t="s">
        <v>89</v>
      </c>
      <c r="E404" s="3" t="s">
        <v>35</v>
      </c>
      <c r="F404" s="3" t="s">
        <v>9</v>
      </c>
      <c r="G404" s="10">
        <f>G405</f>
        <v>231</v>
      </c>
      <c r="H404" s="7">
        <f>H405</f>
        <v>230.33</v>
      </c>
      <c r="I404" s="30">
        <f t="shared" si="19"/>
        <v>99.709956709956714</v>
      </c>
      <c r="J404" s="32"/>
    </row>
    <row r="405" spans="1:10" outlineLevel="5">
      <c r="A405" s="4" t="s">
        <v>32</v>
      </c>
      <c r="B405" s="3" t="s">
        <v>273</v>
      </c>
      <c r="C405" s="3" t="s">
        <v>87</v>
      </c>
      <c r="D405" s="3" t="s">
        <v>89</v>
      </c>
      <c r="E405" s="3" t="s">
        <v>35</v>
      </c>
      <c r="F405" s="3" t="s">
        <v>33</v>
      </c>
      <c r="G405" s="10">
        <v>231</v>
      </c>
      <c r="H405" s="7">
        <v>230.33</v>
      </c>
      <c r="I405" s="30">
        <f t="shared" si="19"/>
        <v>99.709956709956714</v>
      </c>
      <c r="J405" s="32"/>
    </row>
    <row r="406" spans="1:10" ht="28.5" customHeight="1" outlineLevel="2">
      <c r="A406" s="4" t="s">
        <v>274</v>
      </c>
      <c r="B406" s="3" t="s">
        <v>273</v>
      </c>
      <c r="C406" s="3" t="s">
        <v>275</v>
      </c>
      <c r="D406" s="3" t="s">
        <v>8</v>
      </c>
      <c r="E406" s="3" t="s">
        <v>9</v>
      </c>
      <c r="F406" s="3" t="s">
        <v>9</v>
      </c>
      <c r="G406" s="10">
        <f t="shared" ref="G406:H408" si="20">G407</f>
        <v>20000</v>
      </c>
      <c r="H406" s="7">
        <f t="shared" si="20"/>
        <v>5404</v>
      </c>
      <c r="I406" s="30">
        <f t="shared" si="19"/>
        <v>27.02</v>
      </c>
      <c r="J406" s="32"/>
    </row>
    <row r="407" spans="1:10" ht="25.5" outlineLevel="3">
      <c r="A407" s="4" t="s">
        <v>40</v>
      </c>
      <c r="B407" s="3" t="s">
        <v>273</v>
      </c>
      <c r="C407" s="3" t="s">
        <v>275</v>
      </c>
      <c r="D407" s="3" t="s">
        <v>41</v>
      </c>
      <c r="E407" s="3" t="s">
        <v>9</v>
      </c>
      <c r="F407" s="3" t="s">
        <v>9</v>
      </c>
      <c r="G407" s="10">
        <f t="shared" si="20"/>
        <v>20000</v>
      </c>
      <c r="H407" s="7">
        <f t="shared" si="20"/>
        <v>5404</v>
      </c>
      <c r="I407" s="30">
        <f t="shared" si="19"/>
        <v>27.02</v>
      </c>
      <c r="J407" s="32"/>
    </row>
    <row r="408" spans="1:10" ht="25.5" outlineLevel="4">
      <c r="A408" s="4" t="s">
        <v>22</v>
      </c>
      <c r="B408" s="3" t="s">
        <v>273</v>
      </c>
      <c r="C408" s="3" t="s">
        <v>275</v>
      </c>
      <c r="D408" s="3" t="s">
        <v>41</v>
      </c>
      <c r="E408" s="3" t="s">
        <v>23</v>
      </c>
      <c r="F408" s="3" t="s">
        <v>9</v>
      </c>
      <c r="G408" s="10">
        <f t="shared" si="20"/>
        <v>20000</v>
      </c>
      <c r="H408" s="7">
        <f t="shared" si="20"/>
        <v>5404</v>
      </c>
      <c r="I408" s="30">
        <f t="shared" si="19"/>
        <v>27.02</v>
      </c>
      <c r="J408" s="32"/>
    </row>
    <row r="409" spans="1:10" outlineLevel="5">
      <c r="A409" s="4" t="s">
        <v>26</v>
      </c>
      <c r="B409" s="3" t="s">
        <v>273</v>
      </c>
      <c r="C409" s="3" t="s">
        <v>275</v>
      </c>
      <c r="D409" s="3" t="s">
        <v>41</v>
      </c>
      <c r="E409" s="3" t="s">
        <v>23</v>
      </c>
      <c r="F409" s="3" t="s">
        <v>27</v>
      </c>
      <c r="G409" s="10">
        <v>20000</v>
      </c>
      <c r="H409" s="7">
        <v>5404</v>
      </c>
      <c r="I409" s="30">
        <f t="shared" si="19"/>
        <v>27.02</v>
      </c>
      <c r="J409" s="32"/>
    </row>
    <row r="410" spans="1:10">
      <c r="A410" s="4" t="s">
        <v>276</v>
      </c>
      <c r="B410" s="3" t="s">
        <v>277</v>
      </c>
      <c r="C410" s="3" t="s">
        <v>7</v>
      </c>
      <c r="D410" s="3" t="s">
        <v>8</v>
      </c>
      <c r="E410" s="3" t="s">
        <v>9</v>
      </c>
      <c r="F410" s="3" t="s">
        <v>9</v>
      </c>
      <c r="G410" s="10">
        <f>G411</f>
        <v>691721</v>
      </c>
      <c r="H410" s="7">
        <f>H411</f>
        <v>523084.38</v>
      </c>
      <c r="I410" s="30">
        <f t="shared" si="19"/>
        <v>75.620717023192867</v>
      </c>
      <c r="J410" s="32"/>
    </row>
    <row r="411" spans="1:10" outlineLevel="1">
      <c r="A411" s="4" t="s">
        <v>10</v>
      </c>
      <c r="B411" s="3" t="s">
        <v>277</v>
      </c>
      <c r="C411" s="3" t="s">
        <v>11</v>
      </c>
      <c r="D411" s="3" t="s">
        <v>8</v>
      </c>
      <c r="E411" s="3" t="s">
        <v>9</v>
      </c>
      <c r="F411" s="3" t="s">
        <v>9</v>
      </c>
      <c r="G411" s="10">
        <f>G412+G424</f>
        <v>691721</v>
      </c>
      <c r="H411" s="7">
        <f>H412+H424</f>
        <v>523084.38</v>
      </c>
      <c r="I411" s="30">
        <f t="shared" si="19"/>
        <v>75.620717023192867</v>
      </c>
      <c r="J411" s="32"/>
    </row>
    <row r="412" spans="1:10" ht="39" customHeight="1" outlineLevel="2">
      <c r="A412" s="4" t="s">
        <v>240</v>
      </c>
      <c r="B412" s="3" t="s">
        <v>277</v>
      </c>
      <c r="C412" s="3" t="s">
        <v>241</v>
      </c>
      <c r="D412" s="3" t="s">
        <v>8</v>
      </c>
      <c r="E412" s="3" t="s">
        <v>9</v>
      </c>
      <c r="F412" s="3" t="s">
        <v>9</v>
      </c>
      <c r="G412" s="10">
        <f>G413+G420</f>
        <v>686721</v>
      </c>
      <c r="H412" s="7">
        <f>H413+H420</f>
        <v>518874.38</v>
      </c>
      <c r="I412" s="30">
        <f t="shared" si="19"/>
        <v>75.558251458743797</v>
      </c>
      <c r="J412" s="32"/>
    </row>
    <row r="413" spans="1:10" outlineLevel="3">
      <c r="A413" s="4" t="s">
        <v>14</v>
      </c>
      <c r="B413" s="3" t="s">
        <v>277</v>
      </c>
      <c r="C413" s="3" t="s">
        <v>241</v>
      </c>
      <c r="D413" s="3" t="s">
        <v>15</v>
      </c>
      <c r="E413" s="3" t="s">
        <v>9</v>
      </c>
      <c r="F413" s="3" t="s">
        <v>9</v>
      </c>
      <c r="G413" s="10">
        <f>G414+G418</f>
        <v>243</v>
      </c>
      <c r="H413" s="7">
        <f>H414+H418</f>
        <v>240.48000000000002</v>
      </c>
      <c r="I413" s="30">
        <f t="shared" si="19"/>
        <v>98.962962962962976</v>
      </c>
      <c r="J413" s="32"/>
    </row>
    <row r="414" spans="1:10" ht="25.5" outlineLevel="4">
      <c r="A414" s="4" t="s">
        <v>22</v>
      </c>
      <c r="B414" s="3" t="s">
        <v>277</v>
      </c>
      <c r="C414" s="3" t="s">
        <v>241</v>
      </c>
      <c r="D414" s="3" t="s">
        <v>15</v>
      </c>
      <c r="E414" s="3" t="s">
        <v>23</v>
      </c>
      <c r="F414" s="3" t="s">
        <v>9</v>
      </c>
      <c r="G414" s="10">
        <f>G415+G416+G417</f>
        <v>148</v>
      </c>
      <c r="H414" s="7">
        <f>H415+H416+H417</f>
        <v>148</v>
      </c>
      <c r="I414" s="30">
        <f t="shared" si="19"/>
        <v>100</v>
      </c>
      <c r="J414" s="32"/>
    </row>
    <row r="415" spans="1:10" outlineLevel="5">
      <c r="A415" s="4" t="s">
        <v>24</v>
      </c>
      <c r="B415" s="3" t="s">
        <v>277</v>
      </c>
      <c r="C415" s="3" t="s">
        <v>241</v>
      </c>
      <c r="D415" s="3" t="s">
        <v>15</v>
      </c>
      <c r="E415" s="3" t="s">
        <v>23</v>
      </c>
      <c r="F415" s="3" t="s">
        <v>25</v>
      </c>
      <c r="G415" s="10">
        <v>20</v>
      </c>
      <c r="H415" s="7">
        <v>20</v>
      </c>
      <c r="I415" s="30">
        <f t="shared" si="19"/>
        <v>100</v>
      </c>
      <c r="J415" s="32"/>
    </row>
    <row r="416" spans="1:10" outlineLevel="5">
      <c r="A416" s="4" t="s">
        <v>26</v>
      </c>
      <c r="B416" s="3" t="s">
        <v>277</v>
      </c>
      <c r="C416" s="3" t="s">
        <v>241</v>
      </c>
      <c r="D416" s="3" t="s">
        <v>15</v>
      </c>
      <c r="E416" s="3" t="s">
        <v>23</v>
      </c>
      <c r="F416" s="3" t="s">
        <v>27</v>
      </c>
      <c r="G416" s="10">
        <v>100</v>
      </c>
      <c r="H416" s="7">
        <v>100</v>
      </c>
      <c r="I416" s="30">
        <f t="shared" si="19"/>
        <v>100</v>
      </c>
      <c r="J416" s="32"/>
    </row>
    <row r="417" spans="1:19" ht="15" customHeight="1" outlineLevel="5">
      <c r="A417" s="4" t="s">
        <v>28</v>
      </c>
      <c r="B417" s="3" t="s">
        <v>277</v>
      </c>
      <c r="C417" s="3" t="s">
        <v>241</v>
      </c>
      <c r="D417" s="3" t="s">
        <v>15</v>
      </c>
      <c r="E417" s="3" t="s">
        <v>23</v>
      </c>
      <c r="F417" s="3" t="s">
        <v>29</v>
      </c>
      <c r="G417" s="10">
        <v>28</v>
      </c>
      <c r="H417" s="7">
        <v>28</v>
      </c>
      <c r="I417" s="30">
        <f t="shared" si="19"/>
        <v>100</v>
      </c>
      <c r="J417" s="32"/>
    </row>
    <row r="418" spans="1:19" ht="15" customHeight="1" outlineLevel="4">
      <c r="A418" s="4" t="s">
        <v>34</v>
      </c>
      <c r="B418" s="3" t="s">
        <v>277</v>
      </c>
      <c r="C418" s="3" t="s">
        <v>241</v>
      </c>
      <c r="D418" s="3" t="s">
        <v>15</v>
      </c>
      <c r="E418" s="3" t="s">
        <v>35</v>
      </c>
      <c r="F418" s="3" t="s">
        <v>9</v>
      </c>
      <c r="G418" s="10">
        <f>G419</f>
        <v>95</v>
      </c>
      <c r="H418" s="7">
        <f>H419</f>
        <v>92.48</v>
      </c>
      <c r="I418" s="30">
        <f t="shared" si="19"/>
        <v>97.347368421052636</v>
      </c>
      <c r="J418" s="32"/>
    </row>
    <row r="419" spans="1:19" outlineLevel="5">
      <c r="A419" s="4" t="s">
        <v>32</v>
      </c>
      <c r="B419" s="3" t="s">
        <v>277</v>
      </c>
      <c r="C419" s="3" t="s">
        <v>241</v>
      </c>
      <c r="D419" s="3" t="s">
        <v>15</v>
      </c>
      <c r="E419" s="3" t="s">
        <v>35</v>
      </c>
      <c r="F419" s="3" t="s">
        <v>33</v>
      </c>
      <c r="G419" s="10">
        <v>95</v>
      </c>
      <c r="H419" s="7">
        <v>92.48</v>
      </c>
      <c r="I419" s="30">
        <f t="shared" si="19"/>
        <v>97.347368421052636</v>
      </c>
      <c r="J419" s="32"/>
    </row>
    <row r="420" spans="1:19" ht="26.25" customHeight="1" outlineLevel="3">
      <c r="A420" s="4" t="s">
        <v>278</v>
      </c>
      <c r="B420" s="3" t="s">
        <v>277</v>
      </c>
      <c r="C420" s="3" t="s">
        <v>241</v>
      </c>
      <c r="D420" s="3" t="s">
        <v>279</v>
      </c>
      <c r="E420" s="3" t="s">
        <v>9</v>
      </c>
      <c r="F420" s="3" t="s">
        <v>9</v>
      </c>
      <c r="G420" s="10">
        <f>G421</f>
        <v>686478</v>
      </c>
      <c r="H420" s="7">
        <f>H421</f>
        <v>518633.9</v>
      </c>
      <c r="I420" s="30">
        <f t="shared" si="19"/>
        <v>75.549966641319898</v>
      </c>
      <c r="J420" s="32"/>
    </row>
    <row r="421" spans="1:19" ht="25.5" outlineLevel="4">
      <c r="A421" s="4" t="s">
        <v>16</v>
      </c>
      <c r="B421" s="3" t="s">
        <v>277</v>
      </c>
      <c r="C421" s="3" t="s">
        <v>241</v>
      </c>
      <c r="D421" s="3" t="s">
        <v>279</v>
      </c>
      <c r="E421" s="3" t="s">
        <v>17</v>
      </c>
      <c r="F421" s="3" t="s">
        <v>9</v>
      </c>
      <c r="G421" s="10">
        <f>G422+G423</f>
        <v>686478</v>
      </c>
      <c r="H421" s="7">
        <f>H422+H423</f>
        <v>518633.9</v>
      </c>
      <c r="I421" s="30">
        <f t="shared" si="19"/>
        <v>75.549966641319898</v>
      </c>
      <c r="J421" s="32"/>
    </row>
    <row r="422" spans="1:19" outlineLevel="5">
      <c r="A422" s="4" t="s">
        <v>18</v>
      </c>
      <c r="B422" s="3" t="s">
        <v>277</v>
      </c>
      <c r="C422" s="3" t="s">
        <v>241</v>
      </c>
      <c r="D422" s="3" t="s">
        <v>279</v>
      </c>
      <c r="E422" s="3" t="s">
        <v>17</v>
      </c>
      <c r="F422" s="3" t="s">
        <v>19</v>
      </c>
      <c r="G422" s="10">
        <v>527310</v>
      </c>
      <c r="H422" s="7">
        <v>411671.69</v>
      </c>
      <c r="I422" s="30">
        <f t="shared" si="19"/>
        <v>78.070146593085667</v>
      </c>
      <c r="J422" s="32"/>
    </row>
    <row r="423" spans="1:19" outlineLevel="5">
      <c r="A423" s="4" t="s">
        <v>20</v>
      </c>
      <c r="B423" s="3" t="s">
        <v>277</v>
      </c>
      <c r="C423" s="3" t="s">
        <v>241</v>
      </c>
      <c r="D423" s="3" t="s">
        <v>279</v>
      </c>
      <c r="E423" s="3" t="s">
        <v>17</v>
      </c>
      <c r="F423" s="3" t="s">
        <v>21</v>
      </c>
      <c r="G423" s="10">
        <v>159168</v>
      </c>
      <c r="H423" s="7">
        <v>106962.21</v>
      </c>
      <c r="I423" s="30">
        <f t="shared" si="19"/>
        <v>67.200825542822685</v>
      </c>
      <c r="J423" s="32"/>
    </row>
    <row r="424" spans="1:19" outlineLevel="2">
      <c r="A424" s="4" t="s">
        <v>38</v>
      </c>
      <c r="B424" s="3" t="s">
        <v>277</v>
      </c>
      <c r="C424" s="3" t="s">
        <v>39</v>
      </c>
      <c r="D424" s="3" t="s">
        <v>8</v>
      </c>
      <c r="E424" s="3" t="s">
        <v>9</v>
      </c>
      <c r="F424" s="3" t="s">
        <v>9</v>
      </c>
      <c r="G424" s="10">
        <f t="shared" ref="G424:H426" si="21">G425</f>
        <v>5000</v>
      </c>
      <c r="H424" s="7">
        <f t="shared" si="21"/>
        <v>4210</v>
      </c>
      <c r="I424" s="30">
        <f t="shared" si="19"/>
        <v>84.2</v>
      </c>
      <c r="J424" s="32"/>
    </row>
    <row r="425" spans="1:19" ht="25.5" outlineLevel="3">
      <c r="A425" s="4" t="s">
        <v>40</v>
      </c>
      <c r="B425" s="3" t="s">
        <v>277</v>
      </c>
      <c r="C425" s="3" t="s">
        <v>39</v>
      </c>
      <c r="D425" s="3" t="s">
        <v>41</v>
      </c>
      <c r="E425" s="3" t="s">
        <v>9</v>
      </c>
      <c r="F425" s="3" t="s">
        <v>9</v>
      </c>
      <c r="G425" s="10">
        <f t="shared" si="21"/>
        <v>5000</v>
      </c>
      <c r="H425" s="7">
        <f t="shared" si="21"/>
        <v>4210</v>
      </c>
      <c r="I425" s="30">
        <f t="shared" si="19"/>
        <v>84.2</v>
      </c>
      <c r="J425" s="32"/>
    </row>
    <row r="426" spans="1:19" ht="25.5" outlineLevel="4">
      <c r="A426" s="4" t="s">
        <v>22</v>
      </c>
      <c r="B426" s="3" t="s">
        <v>277</v>
      </c>
      <c r="C426" s="3" t="s">
        <v>39</v>
      </c>
      <c r="D426" s="3" t="s">
        <v>41</v>
      </c>
      <c r="E426" s="3" t="s">
        <v>23</v>
      </c>
      <c r="F426" s="3" t="s">
        <v>9</v>
      </c>
      <c r="G426" s="10">
        <f t="shared" si="21"/>
        <v>5000</v>
      </c>
      <c r="H426" s="7">
        <f t="shared" si="21"/>
        <v>4210</v>
      </c>
      <c r="I426" s="30">
        <f t="shared" si="19"/>
        <v>84.2</v>
      </c>
      <c r="J426" s="32"/>
    </row>
    <row r="427" spans="1:19" outlineLevel="5">
      <c r="A427" s="4" t="s">
        <v>26</v>
      </c>
      <c r="B427" s="3" t="s">
        <v>277</v>
      </c>
      <c r="C427" s="3" t="s">
        <v>39</v>
      </c>
      <c r="D427" s="3" t="s">
        <v>41</v>
      </c>
      <c r="E427" s="3" t="s">
        <v>23</v>
      </c>
      <c r="F427" s="3" t="s">
        <v>27</v>
      </c>
      <c r="G427" s="10">
        <v>5000</v>
      </c>
      <c r="H427" s="7">
        <v>4210</v>
      </c>
      <c r="I427" s="30">
        <f t="shared" si="19"/>
        <v>84.2</v>
      </c>
      <c r="J427" s="32"/>
    </row>
    <row r="428" spans="1:19" ht="16.5" customHeight="1">
      <c r="A428" s="34" t="s">
        <v>280</v>
      </c>
      <c r="B428" s="34"/>
      <c r="C428" s="34"/>
      <c r="D428" s="34"/>
      <c r="E428" s="34"/>
      <c r="F428" s="34"/>
      <c r="G428" s="10">
        <f>G4+G29+G282+G312+G365+G392+G410</f>
        <v>166230955.01999998</v>
      </c>
      <c r="H428" s="7">
        <f>H4+H29+H282+H312+H365+H392+H410</f>
        <v>138751029.56999999</v>
      </c>
      <c r="I428" s="30">
        <f t="shared" si="19"/>
        <v>83.468827784395657</v>
      </c>
      <c r="J428" s="32"/>
    </row>
    <row r="429" spans="1:19">
      <c r="A429" s="1"/>
      <c r="B429" s="1"/>
      <c r="C429" s="1"/>
      <c r="D429" s="1"/>
      <c r="E429" s="1"/>
      <c r="F429" s="1"/>
      <c r="G429" s="11"/>
      <c r="H429" s="8"/>
    </row>
    <row r="430" spans="1:19" s="12" customFormat="1" ht="51" customHeight="1">
      <c r="A430" s="35" t="s">
        <v>281</v>
      </c>
      <c r="B430" s="35"/>
      <c r="C430" s="35"/>
      <c r="D430" s="35"/>
      <c r="E430" s="35"/>
      <c r="F430" s="35"/>
      <c r="G430" s="35"/>
      <c r="H430" s="35"/>
      <c r="I430" s="35"/>
      <c r="J430" s="21"/>
      <c r="K430" s="21"/>
      <c r="L430" s="21"/>
      <c r="M430" s="21"/>
      <c r="N430" s="21"/>
      <c r="O430" s="21"/>
      <c r="P430" s="21"/>
      <c r="Q430" s="21"/>
      <c r="S430" s="13"/>
    </row>
    <row r="431" spans="1:19" s="17" customFormat="1" ht="4.5" customHeight="1">
      <c r="A431" s="14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6"/>
      <c r="R431" s="15"/>
      <c r="S431" s="18"/>
    </row>
    <row r="432" spans="1:19" s="17" customFormat="1" ht="16.5" customHeight="1">
      <c r="A432" s="19" t="s">
        <v>282</v>
      </c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20"/>
      <c r="R432" s="15"/>
      <c r="S432" s="18"/>
    </row>
  </sheetData>
  <mergeCells count="3">
    <mergeCell ref="A428:F428"/>
    <mergeCell ref="A430:I430"/>
    <mergeCell ref="A1:I1"/>
  </mergeCells>
  <pageMargins left="0.78740157480314965" right="0.59055118110236227" top="0.59055118110236227" bottom="0.59055118110236227" header="0.39370078740157483" footer="0.51181102362204722"/>
  <pageSetup paperSize="9" scale="42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(1)</vt:lpstr>
      <vt:lpstr>'Документ (1)'!Заголовки_для_печати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2013-11-18T07:03:52Z</cp:lastPrinted>
  <dcterms:created xsi:type="dcterms:W3CDTF">2013-10-30T06:58:45Z</dcterms:created>
  <dcterms:modified xsi:type="dcterms:W3CDTF">2013-11-21T07:11:26Z</dcterms:modified>
</cp:coreProperties>
</file>